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ustomProperty1.bin" ContentType="application/vnd.openxmlformats-officedocument.spreadsheetml.customProperty"/>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codeName="ThisWorkbook" defaultThemeVersion="166925"/>
  <mc:AlternateContent xmlns:mc="http://schemas.openxmlformats.org/markup-compatibility/2006">
    <mc:Choice Requires="x15">
      <x15ac:absPath xmlns:x15ac="http://schemas.microsoft.com/office/spreadsheetml/2010/11/ac" url="\\adb.intra.admin.ch\Userhome$\SECO-01\U80861427\data\Documents\"/>
    </mc:Choice>
  </mc:AlternateContent>
  <xr:revisionPtr revIDLastSave="0" documentId="8_{FB030865-2E92-4F13-BA94-C403ACE0A8CC}" xr6:coauthVersionLast="47" xr6:coauthVersionMax="47" xr10:uidLastSave="{00000000-0000-0000-0000-000000000000}"/>
  <bookViews>
    <workbookView xWindow="-120" yWindow="-120" windowWidth="29040" windowHeight="15720" activeTab="2" xr2:uid="{ABF14970-3BF9-4A80-8C12-8D9AF6BE5906}"/>
  </bookViews>
  <sheets>
    <sheet name="Deutsch" sheetId="1" r:id="rId1"/>
    <sheet name="Français" sheetId="2" r:id="rId2"/>
    <sheet name="Italiano" sheetId="3" r:id="rId3"/>
  </sheets>
  <definedNames>
    <definedName name="_xlnm.Print_Area" localSheetId="0">Deutsch!$A$2:$H$85</definedName>
    <definedName name="_xlnm.Print_Area" localSheetId="1">Français!$A$1:$H$82</definedName>
    <definedName name="_xlnm.Print_Area" localSheetId="2">Italiano!$A$2:$H$83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36" i="1" l="1"/>
  <c r="F17" i="1" l="1"/>
  <c r="G22" i="1" l="1"/>
  <c r="G21" i="1"/>
  <c r="G20" i="1"/>
  <c r="G19" i="1"/>
  <c r="G18" i="1"/>
  <c r="G17" i="1"/>
  <c r="G16" i="1"/>
  <c r="B22" i="3"/>
  <c r="B22" i="2"/>
  <c r="C19" i="2"/>
  <c r="C18" i="3"/>
  <c r="B18" i="3"/>
  <c r="B11" i="2"/>
  <c r="C34" i="3" l="1"/>
  <c r="D34" i="3"/>
  <c r="E34" i="3"/>
  <c r="B34" i="3"/>
  <c r="C22" i="2"/>
  <c r="D22" i="2"/>
  <c r="E22" i="2"/>
  <c r="B34" i="2"/>
  <c r="D34" i="2"/>
  <c r="B35" i="2"/>
  <c r="C35" i="2"/>
  <c r="D35" i="2"/>
  <c r="E35" i="2"/>
  <c r="B36" i="2"/>
  <c r="C36" i="2"/>
  <c r="D36" i="2"/>
  <c r="E36" i="2"/>
  <c r="B37" i="2"/>
  <c r="C37" i="2"/>
  <c r="D37" i="2"/>
  <c r="E37" i="2"/>
  <c r="D33" i="2"/>
  <c r="B33" i="2"/>
  <c r="B16" i="2"/>
  <c r="C16" i="2"/>
  <c r="D16" i="2"/>
  <c r="E16" i="2"/>
  <c r="B17" i="2"/>
  <c r="C17" i="2"/>
  <c r="D17" i="2"/>
  <c r="E17" i="2"/>
  <c r="B18" i="2"/>
  <c r="C18" i="2"/>
  <c r="D18" i="2"/>
  <c r="E18" i="2"/>
  <c r="B19" i="2"/>
  <c r="D19" i="2"/>
  <c r="E19" i="2"/>
  <c r="B20" i="2"/>
  <c r="C20" i="2"/>
  <c r="D20" i="2"/>
  <c r="E20" i="2"/>
  <c r="B21" i="2"/>
  <c r="C21" i="2"/>
  <c r="D21" i="2"/>
  <c r="E21" i="2"/>
  <c r="C15" i="2"/>
  <c r="D15" i="2"/>
  <c r="E15" i="2"/>
  <c r="B15" i="2"/>
  <c r="G37" i="1"/>
  <c r="G35" i="2" s="1"/>
  <c r="G38" i="1"/>
  <c r="G36" i="2" s="1"/>
  <c r="G39" i="1"/>
  <c r="G37" i="2" s="1"/>
  <c r="F34" i="2"/>
  <c r="F37" i="1"/>
  <c r="F34" i="3" s="1"/>
  <c r="F38" i="1"/>
  <c r="F36" i="2" s="1"/>
  <c r="F39" i="1"/>
  <c r="F37" i="2" s="1"/>
  <c r="E34" i="2"/>
  <c r="E33" i="2"/>
  <c r="C32" i="2"/>
  <c r="B32" i="2"/>
  <c r="E14" i="2"/>
  <c r="G14" i="2" s="1"/>
  <c r="G32" i="2" s="1"/>
  <c r="D14" i="2"/>
  <c r="F14" i="2" s="1"/>
  <c r="G35" i="1" l="1"/>
  <c r="G33" i="2" s="1"/>
  <c r="F35" i="2"/>
  <c r="G34" i="3"/>
  <c r="G36" i="1"/>
  <c r="G34" i="2" s="1"/>
  <c r="C33" i="2"/>
  <c r="C34" i="2"/>
  <c r="D32" i="2"/>
  <c r="H14" i="2"/>
  <c r="F32" i="2"/>
  <c r="E32" i="2"/>
  <c r="F35" i="1" l="1"/>
  <c r="F33" i="2" s="1"/>
  <c r="C34" i="1" l="1"/>
  <c r="B34" i="1"/>
  <c r="C35" i="3"/>
  <c r="D35" i="3"/>
  <c r="E35" i="3"/>
  <c r="C36" i="3"/>
  <c r="D36" i="3"/>
  <c r="E36" i="3"/>
  <c r="B35" i="3"/>
  <c r="B36" i="3"/>
  <c r="C15" i="3"/>
  <c r="D15" i="3"/>
  <c r="E15" i="3"/>
  <c r="C16" i="3"/>
  <c r="D16" i="3"/>
  <c r="E16" i="3"/>
  <c r="C17" i="3"/>
  <c r="D17" i="3"/>
  <c r="E17" i="3"/>
  <c r="D18" i="3"/>
  <c r="E18" i="3"/>
  <c r="C19" i="3"/>
  <c r="D19" i="3"/>
  <c r="E19" i="3"/>
  <c r="C20" i="3"/>
  <c r="D20" i="3"/>
  <c r="E20" i="3"/>
  <c r="C21" i="3"/>
  <c r="D21" i="3"/>
  <c r="E21" i="3"/>
  <c r="C22" i="3"/>
  <c r="D22" i="3"/>
  <c r="E22" i="3"/>
  <c r="B16" i="3"/>
  <c r="B17" i="3"/>
  <c r="B19" i="3"/>
  <c r="B20" i="3"/>
  <c r="B21" i="3"/>
  <c r="B15" i="3"/>
  <c r="E14" i="3"/>
  <c r="G14" i="3" s="1"/>
  <c r="G31" i="3" s="1"/>
  <c r="D14" i="3"/>
  <c r="D31" i="3" s="1"/>
  <c r="B11" i="3"/>
  <c r="C31" i="3"/>
  <c r="B31" i="3"/>
  <c r="F14" i="3" l="1"/>
  <c r="H14" i="3" s="1"/>
  <c r="E31" i="3"/>
  <c r="F31" i="3" l="1"/>
  <c r="H15" i="1" l="1"/>
  <c r="E15" i="1"/>
  <c r="D15" i="1"/>
  <c r="G23" i="1"/>
  <c r="G22" i="2" s="1"/>
  <c r="G21" i="2"/>
  <c r="G20" i="2"/>
  <c r="G19" i="2"/>
  <c r="G18" i="2"/>
  <c r="G17" i="2"/>
  <c r="G16" i="2"/>
  <c r="G15" i="2"/>
  <c r="G15" i="3" l="1"/>
  <c r="F15" i="1"/>
  <c r="F34" i="1" s="1"/>
  <c r="D34" i="1"/>
  <c r="G16" i="3"/>
  <c r="G20" i="3"/>
  <c r="G22" i="3"/>
  <c r="G15" i="1"/>
  <c r="G34" i="1" s="1"/>
  <c r="E34" i="1"/>
  <c r="G17" i="3"/>
  <c r="G18" i="3"/>
  <c r="G19" i="3"/>
  <c r="G21" i="3"/>
  <c r="F23" i="1" l="1"/>
  <c r="F22" i="2" s="1"/>
  <c r="F22" i="1"/>
  <c r="F21" i="2" s="1"/>
  <c r="F21" i="1"/>
  <c r="F20" i="2" s="1"/>
  <c r="F20" i="1"/>
  <c r="F19" i="2" s="1"/>
  <c r="F19" i="1"/>
  <c r="F18" i="2" s="1"/>
  <c r="F18" i="1"/>
  <c r="F17" i="2" s="1"/>
  <c r="F16" i="2"/>
  <c r="F16" i="1"/>
  <c r="F15" i="2" s="1"/>
  <c r="H23" i="1" l="1"/>
  <c r="H22" i="2" s="1"/>
  <c r="F22" i="3"/>
  <c r="E32" i="3"/>
  <c r="E33" i="3"/>
  <c r="C32" i="3"/>
  <c r="C33" i="3"/>
  <c r="F35" i="3"/>
  <c r="F36" i="3"/>
  <c r="G35" i="3"/>
  <c r="G36" i="3"/>
  <c r="D32" i="3"/>
  <c r="D33" i="3"/>
  <c r="B32" i="3"/>
  <c r="H18" i="1"/>
  <c r="H17" i="2" s="1"/>
  <c r="F17" i="3"/>
  <c r="H16" i="1"/>
  <c r="H15" i="2" s="1"/>
  <c r="F15" i="3"/>
  <c r="B33" i="3"/>
  <c r="H17" i="1"/>
  <c r="H16" i="2" s="1"/>
  <c r="F16" i="3"/>
  <c r="H19" i="1"/>
  <c r="H18" i="2" s="1"/>
  <c r="F18" i="3"/>
  <c r="H20" i="1"/>
  <c r="H19" i="2" s="1"/>
  <c r="F19" i="3"/>
  <c r="H21" i="1"/>
  <c r="H20" i="2" s="1"/>
  <c r="F20" i="3"/>
  <c r="H22" i="1"/>
  <c r="H21" i="2" s="1"/>
  <c r="F21" i="3"/>
  <c r="G32" i="3" l="1"/>
  <c r="G33" i="3"/>
  <c r="H22" i="3"/>
  <c r="H15" i="3"/>
  <c r="H20" i="3"/>
  <c r="H17" i="3"/>
  <c r="H16" i="3"/>
  <c r="H18" i="3"/>
  <c r="H19" i="3"/>
  <c r="F33" i="3"/>
  <c r="H21" i="3"/>
  <c r="F32" i="3"/>
</calcChain>
</file>

<file path=xl/sharedStrings.xml><?xml version="1.0" encoding="utf-8"?>
<sst xmlns="http://schemas.openxmlformats.org/spreadsheetml/2006/main" count="93" uniqueCount="84">
  <si>
    <t>Übersicht: Arbeitgeberkontrollen Kurzarbeitsentschädigungen (KAE) Covid-19 durch das Staatssekretariat für Wirtschaft (SECO)</t>
  </si>
  <si>
    <t>Missbrauchsmeldungen</t>
  </si>
  <si>
    <t>Total absolut</t>
  </si>
  <si>
    <t>Stand im Monat</t>
  </si>
  <si>
    <t>Rückforderungen in CHF</t>
  </si>
  <si>
    <r>
      <rPr>
        <vertAlign val="superscript"/>
        <sz val="11"/>
        <color theme="1"/>
        <rFont val="Arial"/>
        <family val="2"/>
      </rPr>
      <t>*1</t>
    </r>
    <r>
      <rPr>
        <sz val="11"/>
        <color theme="1"/>
        <rFont val="Arial"/>
        <family val="2"/>
      </rPr>
      <t xml:space="preserve"> Es handelt sich um Missbrauchsfälle aus Sicht der Revision, die während der Prüfung Beweise für den Missbrauch sicherstellen konnte. 
Vorbehalten bleibt die juristische Aufarbeitung der Fälle. Im Fall eines festgestellten Missbrauchs wird automatisch Strafanzeige gestellt.</t>
    </r>
  </si>
  <si>
    <t>État des contrôles employeurs</t>
  </si>
  <si>
    <t>Annonces d'abus</t>
  </si>
  <si>
    <t>Situation au cours du mois</t>
  </si>
  <si>
    <t>Restitutions en CHF</t>
  </si>
  <si>
    <r>
      <rPr>
        <vertAlign val="superscript"/>
        <sz val="11"/>
        <color theme="1"/>
        <rFont val="Arial"/>
        <family val="2"/>
      </rPr>
      <t>*3</t>
    </r>
    <r>
      <rPr>
        <sz val="11"/>
        <color theme="1"/>
        <rFont val="Arial"/>
        <family val="2"/>
      </rPr>
      <t xml:space="preserve"> Risikoorientierte Prüfungen erfolgen aufgrund von Resultaten aus Datenanalysen des SECO oder anderen Auffälligkeiten fallweise unter Berücksichtigung des "professional judgment".</t>
    </r>
  </si>
  <si>
    <r>
      <rPr>
        <vertAlign val="superscript"/>
        <sz val="11"/>
        <color theme="1"/>
        <rFont val="Arial"/>
        <family val="2"/>
      </rPr>
      <t xml:space="preserve">*2 </t>
    </r>
    <r>
      <rPr>
        <sz val="11"/>
        <color theme="1"/>
        <rFont val="Arial"/>
        <family val="2"/>
      </rPr>
      <t xml:space="preserve">Annoncé via la Commission fédérale des finances (CDF), la plateforme de whistleblowing ou directement à l'assurance-chômage (AC).				</t>
    </r>
  </si>
  <si>
    <r>
      <rPr>
        <vertAlign val="superscript"/>
        <sz val="11"/>
        <color theme="1"/>
        <rFont val="Arial"/>
        <family val="2"/>
      </rPr>
      <t xml:space="preserve">*3 </t>
    </r>
    <r>
      <rPr>
        <sz val="11"/>
        <color theme="1"/>
        <rFont val="Arial"/>
        <family val="2"/>
      </rPr>
      <t>Les contrôles axés sur les risques sont effectués au cas par cas sur la base des résultats des analyses de données du SECO ou d'autres anomalies, en tenant compte du "jugement professionnel".</t>
    </r>
  </si>
  <si>
    <r>
      <t>Annonces d'abus</t>
    </r>
    <r>
      <rPr>
        <b/>
        <vertAlign val="superscript"/>
        <sz val="16"/>
        <color theme="0"/>
        <rFont val="Arial"/>
        <family val="2"/>
      </rPr>
      <t xml:space="preserve"> *2</t>
    </r>
  </si>
  <si>
    <t>Total abgeschlossene Prüfungen</t>
  </si>
  <si>
    <r>
      <rPr>
        <vertAlign val="superscript"/>
        <sz val="11"/>
        <color theme="1"/>
        <rFont val="Arial"/>
        <family val="2"/>
      </rPr>
      <t>*1</t>
    </r>
    <r>
      <rPr>
        <sz val="11"/>
        <color theme="1"/>
        <rFont val="Arial"/>
        <family val="2"/>
      </rPr>
      <t xml:space="preserve"> Il s'agit de cas d'abus du point de vue de l'audit, qui a pu garantir des preuves d'abus pendant l'audit. 
Sous réserve du traitement juridique des cas. En cas d'abus constaté, une plainte pénale est automatiquement déposée.	</t>
    </r>
  </si>
  <si>
    <r>
      <rPr>
        <vertAlign val="superscript"/>
        <sz val="11"/>
        <color theme="1"/>
        <rFont val="Arial"/>
        <family val="2"/>
      </rPr>
      <t xml:space="preserve">*2 </t>
    </r>
    <r>
      <rPr>
        <sz val="11"/>
        <color theme="1"/>
        <rFont val="Arial"/>
        <family val="2"/>
      </rPr>
      <t>Gemeldet via Eidg. Finanzkommission (EFK), Whistleblowing-Plattform oder direkt an Arbeitslosenversicherung (ALV)</t>
    </r>
  </si>
  <si>
    <t>Nombre de cas annoncés</t>
  </si>
  <si>
    <t>Controlli completati</t>
  </si>
  <si>
    <t>Stato nel mese</t>
  </si>
  <si>
    <t>Restituzioni in CHF</t>
  </si>
  <si>
    <t>Segnalazioni di abusi</t>
  </si>
  <si>
    <r>
      <t xml:space="preserve">Segnalazioni di abusi </t>
    </r>
    <r>
      <rPr>
        <b/>
        <vertAlign val="superscript"/>
        <sz val="16"/>
        <color theme="0"/>
        <rFont val="Arial"/>
        <family val="2"/>
      </rPr>
      <t>*2</t>
    </r>
  </si>
  <si>
    <t>Totale assoluto</t>
  </si>
  <si>
    <t>Anzahl Meldungen</t>
  </si>
  <si>
    <t>&gt; davon abgeschlossene Prüfungen</t>
  </si>
  <si>
    <t>&gt; davon abgeschlossen durch analytische Prüfungshandlung (ohne Prüfung am Betriebssitz)</t>
  </si>
  <si>
    <t>&gt; davon abgeschlossen durch Prüfung am Betriebssitz</t>
  </si>
  <si>
    <r>
      <t>&gt; davon Missbrauch</t>
    </r>
    <r>
      <rPr>
        <b/>
        <vertAlign val="superscript"/>
        <sz val="16"/>
        <color theme="0"/>
        <rFont val="Arial"/>
        <family val="2"/>
      </rPr>
      <t>*1</t>
    </r>
  </si>
  <si>
    <t>&gt; davon Fehler</t>
  </si>
  <si>
    <r>
      <t>Missbrauchsmeldungen</t>
    </r>
    <r>
      <rPr>
        <b/>
        <i/>
        <vertAlign val="superscript"/>
        <sz val="16"/>
        <color theme="0"/>
        <rFont val="Arial"/>
        <family val="2"/>
      </rPr>
      <t>*2</t>
    </r>
  </si>
  <si>
    <r>
      <t>risikoorientierte Meldungen</t>
    </r>
    <r>
      <rPr>
        <b/>
        <vertAlign val="superscript"/>
        <sz val="16"/>
        <color theme="0"/>
        <rFont val="Arial"/>
        <family val="2"/>
      </rPr>
      <t>*3</t>
    </r>
  </si>
  <si>
    <t>risikoorientierte Meldungen</t>
  </si>
  <si>
    <t>Prüfungsergebnisse</t>
  </si>
  <si>
    <t>&gt; davon keine Beanstandung</t>
  </si>
  <si>
    <t xml:space="preserve">   &gt; davon laufende Prüfungen</t>
  </si>
  <si>
    <t xml:space="preserve">   &gt; davon vorgeprüfte Meldungen</t>
  </si>
  <si>
    <t>Entwicklung seit 
letztem Monat</t>
  </si>
  <si>
    <t>&gt; davon offene Prüfungen</t>
  </si>
  <si>
    <t>Bearbeitungsstand der Meldungen seit letztem Monat</t>
  </si>
  <si>
    <t>Bearbeitungsstand der Meldungen seit September 2020</t>
  </si>
  <si>
    <t>Numero di segnalazioni</t>
  </si>
  <si>
    <r>
      <rPr>
        <vertAlign val="superscript"/>
        <sz val="11"/>
        <color theme="1"/>
        <rFont val="Arial"/>
        <family val="2"/>
      </rPr>
      <t xml:space="preserve">*2 </t>
    </r>
    <r>
      <rPr>
        <sz val="11"/>
        <color theme="1"/>
        <rFont val="Arial"/>
        <family val="2"/>
      </rPr>
      <t xml:space="preserve">Segnalati tramite il Controllo federale delle finanze (CDF), la piattaforma di whistleblowing o direttamente all'assicurazione contro la disoccupazione (AD).			</t>
    </r>
  </si>
  <si>
    <t>Panoramica: Controlli del datore di lavoro sulle indennità per lavoro ridotto (ILR) COVID-19 della Segreteria di Stato dell'economia (SECO)</t>
  </si>
  <si>
    <t>Stato di elebaorazione delle segnalazioni dal mese scorso</t>
  </si>
  <si>
    <t>Risultati dei controlli</t>
  </si>
  <si>
    <r>
      <t xml:space="preserve">Controlli orientati al rischio </t>
    </r>
    <r>
      <rPr>
        <b/>
        <vertAlign val="superscript"/>
        <sz val="16"/>
        <color theme="0"/>
        <rFont val="Arial"/>
        <family val="2"/>
      </rPr>
      <t>*3</t>
    </r>
  </si>
  <si>
    <t xml:space="preserve">Controlli orientati al rischio </t>
  </si>
  <si>
    <r>
      <rPr>
        <vertAlign val="superscript"/>
        <sz val="11"/>
        <color theme="1"/>
        <rFont val="Arial"/>
        <family val="2"/>
      </rPr>
      <t xml:space="preserve">*3 </t>
    </r>
    <r>
      <rPr>
        <sz val="11"/>
        <color theme="1"/>
        <rFont val="Arial"/>
        <family val="2"/>
      </rPr>
      <t>I controlli orientati al rischio vengono effettuati caso per caso sulla base dei risultati delle analisi dei dati della SECO o di altre anomalie, tenendo conto del "giudizio professionale".</t>
    </r>
  </si>
  <si>
    <r>
      <rPr>
        <vertAlign val="superscript"/>
        <sz val="11"/>
        <color theme="1"/>
        <rFont val="Arial"/>
        <family val="2"/>
      </rPr>
      <t>*1</t>
    </r>
    <r>
      <rPr>
        <sz val="11"/>
        <color theme="1"/>
        <rFont val="Arial"/>
        <family val="2"/>
      </rPr>
      <t xml:space="preserve"> Si tratta di casi di abuso dal punto di vista dell'audit (raccolta di prove di abuso durante l'audit). 
È riservato il trattamento legale dei casi. Nel caso in cui venga rilevato un abuso viene automaticamente presentata una denuncia penale.</t>
    </r>
  </si>
  <si>
    <t>Aperçu : contrôle des employeurs en matière d'indemnité en cas de réduction de l'horaire de travail (IRHT) COVID-19 du Secrétariat d'État à l'économie (SECO)</t>
  </si>
  <si>
    <t>Total absolu</t>
  </si>
  <si>
    <t>Évolution depuis 
mois dernier</t>
  </si>
  <si>
    <t>Total contrôles terminés</t>
  </si>
  <si>
    <t xml:space="preserve">   &gt; dont aucune réclamation</t>
  </si>
  <si>
    <t xml:space="preserve">   &gt; dont erreur</t>
  </si>
  <si>
    <r>
      <t xml:space="preserve">   &gt; dont abus </t>
    </r>
    <r>
      <rPr>
        <b/>
        <vertAlign val="superscript"/>
        <sz val="16"/>
        <color theme="0"/>
        <rFont val="Arial"/>
        <family val="2"/>
      </rPr>
      <t>*1</t>
    </r>
  </si>
  <si>
    <t>État de traitement des annonces depuis mois dernier</t>
  </si>
  <si>
    <t>Annonces axées sur les risques</t>
  </si>
  <si>
    <t>État de traitement des annonces depuis septembre 2020</t>
  </si>
  <si>
    <r>
      <t xml:space="preserve">Annonces axées sur les risques </t>
    </r>
    <r>
      <rPr>
        <b/>
        <vertAlign val="superscript"/>
        <sz val="16"/>
        <color theme="0"/>
        <rFont val="Arial"/>
        <family val="2"/>
      </rPr>
      <t>*3</t>
    </r>
  </si>
  <si>
    <t>Variazione rispetto al mese scorso</t>
  </si>
  <si>
    <t xml:space="preserve"> &gt; Controlli completati</t>
  </si>
  <si>
    <t xml:space="preserve"> &gt; Controlli non completati</t>
  </si>
  <si>
    <t>Stato di elaborazione delle segnalazioni da settembre 2020</t>
  </si>
  <si>
    <t>&gt; Totale controlli in loco</t>
  </si>
  <si>
    <t>&gt; dont terminés par contrôle analytique (sans contrôle au siège de l'entreprise)</t>
  </si>
  <si>
    <t>&gt; dont terminés par contrôle au siège de l'entreprise</t>
  </si>
  <si>
    <t>&gt; dont contrôles terminés</t>
  </si>
  <si>
    <t>&gt; dont contrôles non terminés</t>
  </si>
  <si>
    <t>&gt; Totale controlli analitici (senza controllo in loco)</t>
  </si>
  <si>
    <t xml:space="preserve">    &gt; Controlli in loco in corso</t>
  </si>
  <si>
    <t xml:space="preserve">    &gt; Casi pre-esaminati</t>
  </si>
  <si>
    <t>&gt; di cui nessuna contestazione</t>
  </si>
  <si>
    <r>
      <t xml:space="preserve">&gt; di cui abusi </t>
    </r>
    <r>
      <rPr>
        <b/>
        <vertAlign val="superscript"/>
        <sz val="16"/>
        <color theme="0"/>
        <rFont val="Arial"/>
        <family val="2"/>
      </rPr>
      <t>*1</t>
    </r>
  </si>
  <si>
    <t>&gt; di cui errori</t>
  </si>
  <si>
    <t xml:space="preserve">&gt; dont annonces précontrôlées </t>
  </si>
  <si>
    <t>&gt; dont contrôles en cours</t>
  </si>
  <si>
    <t>Januar 2024</t>
  </si>
  <si>
    <t>Janvier 2024</t>
  </si>
  <si>
    <t>Gennaio 2024</t>
  </si>
  <si>
    <t>Februar 2024</t>
  </si>
  <si>
    <t>Février 2024</t>
  </si>
  <si>
    <t>Febbraio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</si>
</sst>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quot;CHF&quot;;\-#,##0.00\ &quot;CHF&quot;"/>
    <numFmt numFmtId="165" formatCode="_-* #,##0.00\ &quot;CHF&quot;_-;\-* #,##0.00\ &quot;CHF&quot;_-;_-* &quot;-&quot;??\ &quot;CHF&quot;_-;_-@_-"/>
  </numFmts>
  <fonts count="13" x14ac:knownFonts="1">
    <font>
      <sz val="11"/>
      <color theme="1"/>
      <name val="Arial"/>
      <family val="2"/>
    </font>
    <font>
      <sz val="11"/>
      <color theme="1"/>
      <name val="Arial"/>
      <family val="2"/>
    </font>
    <font>
      <b/>
      <sz val="11"/>
      <color theme="1"/>
      <name val="Arial"/>
      <family val="2"/>
    </font>
    <font>
      <sz val="14"/>
      <color theme="1"/>
      <name val="Arial"/>
      <family val="2"/>
    </font>
    <font>
      <b/>
      <sz val="16"/>
      <color theme="1"/>
      <name val="Arial"/>
      <family val="2"/>
    </font>
    <font>
      <sz val="16"/>
      <color theme="1"/>
      <name val="Arial"/>
      <family val="2"/>
    </font>
    <font>
      <b/>
      <sz val="16"/>
      <color theme="0"/>
      <name val="Arial"/>
      <family val="2"/>
    </font>
    <font>
      <b/>
      <vertAlign val="superscript"/>
      <sz val="16"/>
      <color theme="0"/>
      <name val="Arial"/>
      <family val="2"/>
    </font>
    <font>
      <vertAlign val="superscript"/>
      <sz val="11"/>
      <color theme="1"/>
      <name val="Arial"/>
      <family val="2"/>
    </font>
    <font>
      <sz val="8"/>
      <name val="Arial"/>
      <family val="2"/>
    </font>
    <font>
      <b/>
      <i/>
      <vertAlign val="superscript"/>
      <sz val="16"/>
      <color theme="0"/>
      <name val="Arial"/>
      <family val="2"/>
    </font>
    <font>
      <sz val="16"/>
      <name val="Arial"/>
      <family val="2"/>
    </font>
    <font>
      <b/>
      <sz val="16"/>
      <name val="Arial"/>
      <family val="2"/>
    </font>
  </fonts>
  <fills count="6">
    <fill>
      <patternFill patternType="none"/>
    </fill>
    <fill>
      <patternFill patternType="gray125"/>
    </fill>
    <fill>
      <patternFill patternType="solid">
        <fgColor theme="6"/>
        <bgColor theme="6"/>
      </patternFill>
    </fill>
    <fill>
      <patternFill patternType="solid">
        <fgColor theme="0"/>
        <bgColor theme="6" tint="0.79998168889431442"/>
      </patternFill>
    </fill>
    <fill>
      <patternFill patternType="solid">
        <fgColor theme="0"/>
        <bgColor indexed="64"/>
      </patternFill>
    </fill>
    <fill>
      <patternFill patternType="solid">
        <fgColor theme="0" tint="-0.34998626667073579"/>
        <bgColor theme="6" tint="0.79998168889431442"/>
      </patternFill>
    </fill>
  </fills>
  <borders count="51">
    <border>
      <left/>
      <right/>
      <top/>
      <bottom/>
      <diagonal/>
    </border>
    <border>
      <left style="thin">
        <color indexed="64"/>
      </left>
      <right style="thin">
        <color indexed="64"/>
      </right>
      <top style="thin">
        <color indexed="64"/>
      </top>
      <bottom style="thin">
        <color indexed="64"/>
      </bottom>
      <diagonal/>
    </border>
    <border>
      <left/>
      <right/>
      <top style="thin">
        <color theme="6" tint="0.39997558519241921"/>
      </top>
      <bottom style="thin">
        <color theme="6" tint="0.39997558519241921"/>
      </bottom>
      <diagonal/>
    </border>
    <border>
      <left style="medium">
        <color indexed="64"/>
      </left>
      <right/>
      <top style="medium">
        <color indexed="64"/>
      </top>
      <bottom/>
      <diagonal/>
    </border>
    <border>
      <left/>
      <right style="thin">
        <color theme="6" tint="0.39997558519241921"/>
      </right>
      <top style="medium">
        <color indexed="64"/>
      </top>
      <bottom/>
      <diagonal/>
    </border>
    <border>
      <left style="thin">
        <color theme="6" tint="0.39997558519241921"/>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n">
        <color theme="6" tint="0.39997558519241921"/>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theme="6" tint="0.39997558519241921"/>
      </right>
      <top/>
      <bottom style="medium">
        <color indexed="64"/>
      </bottom>
      <diagonal/>
    </border>
    <border>
      <left/>
      <right style="thin">
        <color theme="6" tint="0.39997558519241921"/>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top style="medium">
        <color indexed="64"/>
      </top>
      <bottom style="thin">
        <color theme="6" tint="0.3999755851924192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theme="6" tint="0.39997558519241921"/>
      </top>
      <bottom style="thin">
        <color theme="6" tint="0.39997558519241921"/>
      </bottom>
      <diagonal/>
    </border>
    <border>
      <left style="medium">
        <color indexed="64"/>
      </left>
      <right/>
      <top style="thin">
        <color theme="6" tint="0.39997558519241921"/>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top style="medium">
        <color indexed="64"/>
      </top>
      <bottom/>
      <diagonal/>
    </border>
    <border>
      <left style="thin">
        <color indexed="64"/>
      </left>
      <right/>
      <top style="medium">
        <color indexed="64"/>
      </top>
      <bottom style="medium">
        <color indexed="64"/>
      </bottom>
      <diagonal/>
    </border>
    <border>
      <left style="thin">
        <color indexed="64"/>
      </left>
      <right/>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s>
  <cellStyleXfs count="4">
    <xf numFmtId="0" fontId="0" fillId="0" borderId="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cellStyleXfs>
  <cellXfs count="105">
    <xf numFmtId="0" fontId="0" fillId="0" borderId="0" xfId="0"/>
    <xf numFmtId="0" fontId="2" fillId="0" borderId="0" xfId="0" applyFont="1"/>
    <xf numFmtId="0" fontId="0" fillId="0" borderId="0" xfId="0" applyAlignment="1">
      <alignment horizontal="center"/>
    </xf>
    <xf numFmtId="0" fontId="3" fillId="0" borderId="0" xfId="0" applyFont="1"/>
    <xf numFmtId="0" fontId="4" fillId="0" borderId="0" xfId="0" applyFont="1"/>
    <xf numFmtId="14" fontId="0" fillId="0" borderId="0" xfId="0" applyNumberFormat="1" applyAlignment="1">
      <alignment horizontal="center"/>
    </xf>
    <xf numFmtId="0" fontId="5" fillId="0" borderId="0" xfId="0" applyFont="1"/>
    <xf numFmtId="3" fontId="3" fillId="0" borderId="0" xfId="0" applyNumberFormat="1" applyFont="1" applyAlignment="1">
      <alignment horizontal="center"/>
    </xf>
    <xf numFmtId="0" fontId="0" fillId="0" borderId="0" xfId="0"/>
    <xf numFmtId="0" fontId="0" fillId="0" borderId="0" xfId="0" applyAlignment="1">
      <alignment horizontal="center"/>
    </xf>
    <xf numFmtId="0" fontId="2" fillId="0" borderId="0" xfId="0" applyFont="1"/>
    <xf numFmtId="0" fontId="6" fillId="2" borderId="2" xfId="0" applyFont="1" applyFill="1" applyBorder="1" applyAlignment="1">
      <alignment horizontal="left" indent="2"/>
    </xf>
    <xf numFmtId="0" fontId="6" fillId="2" borderId="12" xfId="0" applyFont="1" applyFill="1" applyBorder="1" applyAlignment="1">
      <alignment horizontal="left"/>
    </xf>
    <xf numFmtId="0" fontId="6" fillId="2" borderId="16" xfId="0" applyFont="1" applyFill="1" applyBorder="1" applyAlignment="1">
      <alignment horizontal="left"/>
    </xf>
    <xf numFmtId="49" fontId="5" fillId="3" borderId="17" xfId="0" applyNumberFormat="1" applyFont="1" applyFill="1" applyBorder="1" applyAlignment="1">
      <alignment horizontal="center"/>
    </xf>
    <xf numFmtId="49" fontId="5" fillId="3" borderId="18" xfId="0" applyNumberFormat="1" applyFont="1" applyFill="1" applyBorder="1" applyAlignment="1">
      <alignment horizontal="center"/>
    </xf>
    <xf numFmtId="49" fontId="5" fillId="3" borderId="19" xfId="0" applyNumberFormat="1" applyFont="1" applyFill="1" applyBorder="1" applyAlignment="1">
      <alignment horizontal="center"/>
    </xf>
    <xf numFmtId="0" fontId="6" fillId="2" borderId="0" xfId="0" applyFont="1" applyFill="1" applyBorder="1" applyAlignment="1">
      <alignment horizontal="left"/>
    </xf>
    <xf numFmtId="164" fontId="6" fillId="5" borderId="23" xfId="0" applyNumberFormat="1" applyFont="1" applyFill="1" applyBorder="1"/>
    <xf numFmtId="164" fontId="6" fillId="5" borderId="24" xfId="0" applyNumberFormat="1" applyFont="1" applyFill="1" applyBorder="1"/>
    <xf numFmtId="164" fontId="6" fillId="5" borderId="24" xfId="0" applyNumberFormat="1" applyFont="1" applyFill="1" applyBorder="1" applyAlignment="1">
      <alignment horizontal="right" vertical="center"/>
    </xf>
    <xf numFmtId="164" fontId="6" fillId="5" borderId="25" xfId="0" applyNumberFormat="1" applyFont="1" applyFill="1" applyBorder="1" applyAlignment="1">
      <alignment horizontal="right" vertical="center"/>
    </xf>
    <xf numFmtId="164" fontId="6" fillId="5" borderId="26" xfId="0" applyNumberFormat="1" applyFont="1" applyFill="1" applyBorder="1" applyAlignment="1">
      <alignment horizontal="center"/>
    </xf>
    <xf numFmtId="0" fontId="6" fillId="2" borderId="27" xfId="0" applyFont="1" applyFill="1" applyBorder="1" applyAlignment="1">
      <alignment horizontal="left"/>
    </xf>
    <xf numFmtId="0" fontId="6" fillId="2" borderId="31" xfId="0" applyFont="1" applyFill="1" applyBorder="1" applyAlignment="1">
      <alignment horizontal="left" wrapText="1" indent="2"/>
    </xf>
    <xf numFmtId="0" fontId="6" fillId="2" borderId="31" xfId="0" applyFont="1" applyFill="1" applyBorder="1" applyAlignment="1">
      <alignment horizontal="left" wrapText="1" indent="4"/>
    </xf>
    <xf numFmtId="0" fontId="6" fillId="2" borderId="32" xfId="0" applyFont="1" applyFill="1" applyBorder="1" applyAlignment="1">
      <alignment horizontal="left" wrapText="1" indent="4"/>
    </xf>
    <xf numFmtId="3" fontId="5" fillId="0" borderId="17" xfId="0" applyNumberFormat="1" applyFont="1" applyBorder="1" applyAlignment="1">
      <alignment horizontal="center"/>
    </xf>
    <xf numFmtId="3" fontId="5" fillId="0" borderId="18" xfId="0" applyNumberFormat="1" applyFont="1" applyBorder="1" applyAlignment="1">
      <alignment horizontal="center"/>
    </xf>
    <xf numFmtId="3" fontId="5" fillId="0" borderId="19" xfId="0" applyNumberFormat="1" applyFont="1" applyBorder="1" applyAlignment="1">
      <alignment horizontal="center"/>
    </xf>
    <xf numFmtId="0" fontId="6" fillId="2" borderId="33" xfId="0" applyFont="1" applyFill="1" applyBorder="1" applyAlignment="1">
      <alignment horizontal="left" wrapText="1"/>
    </xf>
    <xf numFmtId="3" fontId="11" fillId="0" borderId="17" xfId="0" applyNumberFormat="1" applyFont="1" applyBorder="1" applyAlignment="1">
      <alignment horizontal="center"/>
    </xf>
    <xf numFmtId="3" fontId="11" fillId="3" borderId="15" xfId="0" applyNumberFormat="1" applyFont="1" applyFill="1" applyBorder="1" applyAlignment="1">
      <alignment horizontal="center"/>
    </xf>
    <xf numFmtId="3" fontId="11" fillId="3" borderId="8" xfId="0" applyNumberFormat="1" applyFont="1" applyFill="1" applyBorder="1" applyAlignment="1">
      <alignment horizontal="center"/>
    </xf>
    <xf numFmtId="3" fontId="11" fillId="0" borderId="8" xfId="0" applyNumberFormat="1" applyFont="1" applyBorder="1" applyAlignment="1">
      <alignment horizontal="center"/>
    </xf>
    <xf numFmtId="3" fontId="11" fillId="4" borderId="8" xfId="0" applyNumberFormat="1" applyFont="1" applyFill="1" applyBorder="1" applyAlignment="1">
      <alignment horizontal="center"/>
    </xf>
    <xf numFmtId="3" fontId="11" fillId="4" borderId="11" xfId="0" applyNumberFormat="1" applyFont="1" applyFill="1" applyBorder="1" applyAlignment="1">
      <alignment horizontal="center"/>
    </xf>
    <xf numFmtId="49" fontId="5" fillId="3" borderId="38" xfId="0" applyNumberFormat="1" applyFont="1" applyFill="1" applyBorder="1" applyAlignment="1">
      <alignment horizontal="center"/>
    </xf>
    <xf numFmtId="164" fontId="6" fillId="5" borderId="43" xfId="0" applyNumberFormat="1" applyFont="1" applyFill="1" applyBorder="1" applyAlignment="1">
      <alignment horizontal="center"/>
    </xf>
    <xf numFmtId="0" fontId="6" fillId="2" borderId="44" xfId="0" applyFont="1" applyFill="1" applyBorder="1" applyAlignment="1">
      <alignment horizontal="center" vertical="center" wrapText="1"/>
    </xf>
    <xf numFmtId="49" fontId="5" fillId="3" borderId="33" xfId="0" applyNumberFormat="1" applyFont="1" applyFill="1" applyBorder="1" applyAlignment="1">
      <alignment horizontal="center"/>
    </xf>
    <xf numFmtId="0" fontId="0" fillId="0" borderId="0" xfId="0" applyAlignment="1">
      <alignment horizontal="left" vertical="top" wrapText="1"/>
    </xf>
    <xf numFmtId="3" fontId="11" fillId="0" borderId="21" xfId="0" applyNumberFormat="1" applyFont="1" applyBorder="1" applyAlignment="1">
      <alignment horizontal="center"/>
    </xf>
    <xf numFmtId="0" fontId="11" fillId="3" borderId="22" xfId="0" applyFont="1" applyFill="1" applyBorder="1" applyAlignment="1">
      <alignment horizontal="center"/>
    </xf>
    <xf numFmtId="3" fontId="11" fillId="0" borderId="29" xfId="0" applyNumberFormat="1" applyFont="1" applyBorder="1" applyAlignment="1">
      <alignment horizontal="center"/>
    </xf>
    <xf numFmtId="0" fontId="11" fillId="4" borderId="30" xfId="0" applyFont="1" applyFill="1" applyBorder="1" applyAlignment="1">
      <alignment horizontal="center"/>
    </xf>
    <xf numFmtId="3" fontId="11" fillId="0" borderId="1" xfId="0" applyNumberFormat="1" applyFont="1" applyBorder="1" applyAlignment="1">
      <alignment horizontal="center"/>
    </xf>
    <xf numFmtId="0" fontId="11" fillId="4" borderId="8" xfId="0" applyFont="1" applyFill="1" applyBorder="1" applyAlignment="1">
      <alignment horizontal="center"/>
    </xf>
    <xf numFmtId="3" fontId="11" fillId="0" borderId="10" xfId="0" applyNumberFormat="1" applyFont="1" applyBorder="1" applyAlignment="1">
      <alignment horizontal="center"/>
    </xf>
    <xf numFmtId="0" fontId="11" fillId="4" borderId="11" xfId="0" applyFont="1" applyFill="1" applyBorder="1" applyAlignment="1">
      <alignment horizontal="center"/>
    </xf>
    <xf numFmtId="0" fontId="11" fillId="3" borderId="39" xfId="0" applyNumberFormat="1" applyFont="1" applyFill="1" applyBorder="1" applyAlignment="1">
      <alignment horizontal="center"/>
    </xf>
    <xf numFmtId="0" fontId="11" fillId="3" borderId="40" xfId="0" applyNumberFormat="1" applyFont="1" applyFill="1" applyBorder="1" applyAlignment="1">
      <alignment horizontal="center"/>
    </xf>
    <xf numFmtId="0" fontId="11" fillId="3" borderId="41" xfId="0" applyNumberFormat="1" applyFont="1" applyFill="1" applyBorder="1" applyAlignment="1">
      <alignment horizontal="center"/>
    </xf>
    <xf numFmtId="0" fontId="11" fillId="3" borderId="42" xfId="0" applyNumberFormat="1" applyFont="1" applyFill="1" applyBorder="1" applyAlignment="1">
      <alignment horizontal="center"/>
    </xf>
    <xf numFmtId="3" fontId="11" fillId="0" borderId="14" xfId="0" applyNumberFormat="1" applyFont="1" applyBorder="1" applyAlignment="1">
      <alignment horizontal="center"/>
    </xf>
    <xf numFmtId="0" fontId="12" fillId="0" borderId="0" xfId="0" applyFont="1"/>
    <xf numFmtId="0" fontId="6" fillId="2" borderId="2" xfId="0" applyFont="1" applyFill="1" applyBorder="1" applyAlignment="1">
      <alignment horizontal="left" wrapText="1" indent="3"/>
    </xf>
    <xf numFmtId="0" fontId="6" fillId="2" borderId="2" xfId="0" applyFont="1" applyFill="1" applyBorder="1" applyAlignment="1">
      <alignment horizontal="left" wrapText="1" indent="4"/>
    </xf>
    <xf numFmtId="0" fontId="6" fillId="2" borderId="2" xfId="0" applyFont="1" applyFill="1" applyBorder="1" applyAlignment="1">
      <alignment horizontal="left" wrapText="1" indent="5"/>
    </xf>
    <xf numFmtId="0" fontId="6" fillId="2" borderId="31" xfId="0" applyFont="1" applyFill="1" applyBorder="1" applyAlignment="1">
      <alignment horizontal="left" wrapText="1" indent="5"/>
    </xf>
    <xf numFmtId="0" fontId="6" fillId="2" borderId="31" xfId="0" applyFont="1" applyFill="1" applyBorder="1" applyAlignment="1">
      <alignment horizontal="left" wrapText="1" indent="6"/>
    </xf>
    <xf numFmtId="0" fontId="6" fillId="2" borderId="32" xfId="0" applyFont="1" applyFill="1" applyBorder="1" applyAlignment="1">
      <alignment horizontal="left" wrapText="1" indent="5"/>
    </xf>
    <xf numFmtId="0" fontId="6" fillId="2" borderId="32" xfId="0" applyFont="1" applyFill="1" applyBorder="1" applyAlignment="1">
      <alignment horizontal="left" wrapText="1" indent="6"/>
    </xf>
    <xf numFmtId="3" fontId="11" fillId="0" borderId="20" xfId="0" applyNumberFormat="1" applyFont="1" applyBorder="1" applyAlignment="1">
      <alignment horizontal="center"/>
    </xf>
    <xf numFmtId="0" fontId="11" fillId="3" borderId="21" xfId="0" applyFont="1" applyFill="1" applyBorder="1" applyAlignment="1">
      <alignment horizontal="center"/>
    </xf>
    <xf numFmtId="0" fontId="11" fillId="3" borderId="20" xfId="0" applyNumberFormat="1" applyFont="1" applyFill="1" applyBorder="1" applyAlignment="1">
      <alignment horizontal="center"/>
    </xf>
    <xf numFmtId="0" fontId="11" fillId="3" borderId="45" xfId="1" applyNumberFormat="1" applyFont="1" applyFill="1" applyBorder="1" applyAlignment="1">
      <alignment horizontal="center"/>
    </xf>
    <xf numFmtId="3" fontId="11" fillId="0" borderId="28" xfId="0" applyNumberFormat="1" applyFont="1" applyBorder="1" applyAlignment="1">
      <alignment horizontal="center"/>
    </xf>
    <xf numFmtId="0" fontId="11" fillId="4" borderId="29" xfId="0" applyFont="1" applyFill="1" applyBorder="1" applyAlignment="1">
      <alignment horizontal="center"/>
    </xf>
    <xf numFmtId="0" fontId="11" fillId="3" borderId="34" xfId="0" applyNumberFormat="1" applyFont="1" applyFill="1" applyBorder="1" applyAlignment="1">
      <alignment horizontal="center"/>
    </xf>
    <xf numFmtId="0" fontId="11" fillId="3" borderId="46" xfId="1" applyNumberFormat="1" applyFont="1" applyFill="1" applyBorder="1" applyAlignment="1">
      <alignment horizontal="center"/>
    </xf>
    <xf numFmtId="3" fontId="11" fillId="0" borderId="7" xfId="0" applyNumberFormat="1" applyFont="1" applyBorder="1" applyAlignment="1">
      <alignment horizontal="center"/>
    </xf>
    <xf numFmtId="0" fontId="11" fillId="4" borderId="1" xfId="0" applyFont="1" applyFill="1" applyBorder="1" applyAlignment="1">
      <alignment horizontal="center"/>
    </xf>
    <xf numFmtId="0" fontId="11" fillId="3" borderId="35" xfId="0" applyNumberFormat="1" applyFont="1" applyFill="1" applyBorder="1" applyAlignment="1">
      <alignment horizontal="center"/>
    </xf>
    <xf numFmtId="0" fontId="11" fillId="3" borderId="47" xfId="1" applyNumberFormat="1" applyFont="1" applyFill="1" applyBorder="1" applyAlignment="1">
      <alignment horizontal="center"/>
    </xf>
    <xf numFmtId="3" fontId="11" fillId="0" borderId="9" xfId="0" applyNumberFormat="1" applyFont="1" applyBorder="1" applyAlignment="1">
      <alignment horizontal="center"/>
    </xf>
    <xf numFmtId="0" fontId="11" fillId="4" borderId="10" xfId="0" applyFont="1" applyFill="1" applyBorder="1" applyAlignment="1">
      <alignment horizontal="center"/>
    </xf>
    <xf numFmtId="0" fontId="11" fillId="3" borderId="36" xfId="0" applyNumberFormat="1" applyFont="1" applyFill="1" applyBorder="1" applyAlignment="1">
      <alignment horizontal="center"/>
    </xf>
    <xf numFmtId="0" fontId="11" fillId="3" borderId="48" xfId="1" applyNumberFormat="1" applyFont="1" applyFill="1" applyBorder="1" applyAlignment="1">
      <alignment horizontal="center"/>
    </xf>
    <xf numFmtId="3" fontId="11" fillId="3" borderId="28" xfId="0" applyNumberFormat="1" applyFont="1" applyFill="1" applyBorder="1" applyAlignment="1">
      <alignment horizontal="center"/>
    </xf>
    <xf numFmtId="3" fontId="11" fillId="3" borderId="46" xfId="0" applyNumberFormat="1" applyFont="1" applyFill="1" applyBorder="1" applyAlignment="1">
      <alignment horizontal="center"/>
    </xf>
    <xf numFmtId="3" fontId="11" fillId="3" borderId="13" xfId="0" applyNumberFormat="1" applyFont="1" applyFill="1" applyBorder="1" applyAlignment="1">
      <alignment horizontal="center"/>
    </xf>
    <xf numFmtId="3" fontId="11" fillId="3" borderId="50" xfId="0" applyNumberFormat="1" applyFont="1" applyFill="1" applyBorder="1" applyAlignment="1">
      <alignment horizontal="center"/>
    </xf>
    <xf numFmtId="3" fontId="11" fillId="3" borderId="26" xfId="0" applyNumberFormat="1" applyFont="1" applyFill="1" applyBorder="1" applyAlignment="1">
      <alignment horizontal="center"/>
    </xf>
    <xf numFmtId="3" fontId="11" fillId="3" borderId="49" xfId="0" applyNumberFormat="1" applyFont="1" applyFill="1" applyBorder="1" applyAlignment="1">
      <alignment horizontal="center"/>
    </xf>
    <xf numFmtId="3" fontId="11" fillId="0" borderId="13" xfId="0" applyNumberFormat="1" applyFont="1" applyBorder="1" applyAlignment="1">
      <alignment horizontal="center"/>
    </xf>
    <xf numFmtId="3" fontId="11" fillId="3" borderId="14" xfId="0" applyNumberFormat="1" applyFont="1" applyFill="1" applyBorder="1" applyAlignment="1">
      <alignment horizontal="center"/>
    </xf>
    <xf numFmtId="3" fontId="11" fillId="3" borderId="1" xfId="0" applyNumberFormat="1" applyFont="1" applyFill="1" applyBorder="1" applyAlignment="1">
      <alignment horizontal="center"/>
    </xf>
    <xf numFmtId="3" fontId="11" fillId="4" borderId="1" xfId="0" applyNumberFormat="1" applyFont="1" applyFill="1" applyBorder="1" applyAlignment="1">
      <alignment horizontal="center"/>
    </xf>
    <xf numFmtId="3" fontId="11" fillId="4" borderId="10" xfId="0" applyNumberFormat="1" applyFont="1" applyFill="1" applyBorder="1" applyAlignment="1">
      <alignment horizontal="center"/>
    </xf>
    <xf numFmtId="3" fontId="11" fillId="3" borderId="34" xfId="0" applyNumberFormat="1" applyFont="1" applyFill="1" applyBorder="1" applyAlignment="1">
      <alignment horizontal="center"/>
    </xf>
    <xf numFmtId="0" fontId="11" fillId="0" borderId="10" xfId="0" applyFont="1" applyBorder="1" applyAlignment="1">
      <alignment horizontal="center"/>
    </xf>
    <xf numFmtId="3" fontId="11" fillId="0" borderId="20" xfId="0" applyNumberFormat="1" applyFont="1" applyBorder="1" applyAlignment="1">
      <alignment horizontal="center"/>
    </xf>
    <xf numFmtId="3" fontId="11" fillId="0" borderId="28" xfId="0" applyNumberFormat="1" applyFont="1" applyBorder="1" applyAlignment="1">
      <alignment horizontal="center"/>
    </xf>
    <xf numFmtId="3" fontId="11" fillId="0" borderId="7" xfId="0" applyNumberFormat="1" applyFont="1" applyBorder="1" applyAlignment="1">
      <alignment horizontal="center"/>
    </xf>
    <xf numFmtId="3" fontId="11" fillId="0" borderId="9" xfId="0" applyNumberFormat="1" applyFont="1" applyBorder="1" applyAlignment="1">
      <alignment horizontal="center"/>
    </xf>
    <xf numFmtId="3" fontId="11" fillId="3" borderId="14" xfId="0" applyNumberFormat="1" applyFont="1" applyFill="1" applyBorder="1" applyAlignment="1">
      <alignment horizontal="center"/>
    </xf>
    <xf numFmtId="3" fontId="11" fillId="3" borderId="1" xfId="0" applyNumberFormat="1" applyFont="1" applyFill="1" applyBorder="1" applyAlignment="1">
      <alignment horizontal="center"/>
    </xf>
    <xf numFmtId="3" fontId="11" fillId="4" borderId="10" xfId="0" applyNumberFormat="1" applyFont="1" applyFill="1" applyBorder="1" applyAlignment="1">
      <alignment horizontal="center"/>
    </xf>
    <xf numFmtId="0" fontId="6" fillId="2" borderId="3"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5" xfId="0" applyFont="1" applyFill="1" applyBorder="1" applyAlignment="1">
      <alignment horizontal="center" vertical="center"/>
    </xf>
    <xf numFmtId="0" fontId="6" fillId="2" borderId="6" xfId="0" applyFont="1" applyFill="1" applyBorder="1" applyAlignment="1">
      <alignment horizontal="center" vertical="center"/>
    </xf>
    <xf numFmtId="0" fontId="0" fillId="0" borderId="0" xfId="0" applyAlignment="1">
      <alignment horizontal="left" vertical="top" wrapText="1"/>
    </xf>
    <xf numFmtId="0" fontId="6" fillId="2" borderId="37" xfId="0" applyFont="1" applyFill="1" applyBorder="1" applyAlignment="1">
      <alignment horizontal="center" vertical="center"/>
    </xf>
  </cellXfs>
  <cellStyles count="4">
    <cellStyle name="Monétaire 2" xfId="2" xr:uid="{707CCD4F-EA2C-4A38-8178-122F2B39486E}"/>
    <cellStyle name="Monétaire 2 2" xfId="3" xr:uid="{A5A7B85D-EE5C-4E71-AFF8-0669CC89F1CB}"/>
    <cellStyle name="Prozent" xfId="1" builtinId="5"/>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3360964</xdr:colOff>
      <xdr:row>44</xdr:row>
      <xdr:rowOff>13607</xdr:rowOff>
    </xdr:from>
    <xdr:to>
      <xdr:col>7</xdr:col>
      <xdr:colOff>4352</xdr:colOff>
      <xdr:row>84</xdr:row>
      <xdr:rowOff>19783</xdr:rowOff>
    </xdr:to>
    <xdr:pic>
      <xdr:nvPicPr>
        <xdr:cNvPr id="3" name="Image 2">
          <a:extLst>
            <a:ext uri="{FF2B5EF4-FFF2-40B4-BE49-F238E27FC236}">
              <a16:creationId xmlns:a16="http://schemas.microsoft.com/office/drawing/2014/main" id="{865D5CBC-B7E9-4941-9705-C89D4E5FC852}"/>
            </a:ext>
          </a:extLst>
        </xdr:cNvPr>
        <xdr:cNvPicPr>
          <a:picLocks noChangeAspect="1"/>
        </xdr:cNvPicPr>
      </xdr:nvPicPr>
      <xdr:blipFill>
        <a:blip xmlns:r="http://schemas.openxmlformats.org/officeDocument/2006/relationships" r:embed="rId1"/>
        <a:stretch>
          <a:fillRect/>
        </a:stretch>
      </xdr:blipFill>
      <xdr:spPr>
        <a:xfrm>
          <a:off x="3360964" y="11348357"/>
          <a:ext cx="13135245" cy="708189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1527104</xdr:colOff>
      <xdr:row>43</xdr:row>
      <xdr:rowOff>13606</xdr:rowOff>
    </xdr:from>
    <xdr:to>
      <xdr:col>7</xdr:col>
      <xdr:colOff>15229</xdr:colOff>
      <xdr:row>80</xdr:row>
      <xdr:rowOff>176892</xdr:rowOff>
    </xdr:to>
    <xdr:pic>
      <xdr:nvPicPr>
        <xdr:cNvPr id="2" name="Image 1">
          <a:extLst>
            <a:ext uri="{FF2B5EF4-FFF2-40B4-BE49-F238E27FC236}">
              <a16:creationId xmlns:a16="http://schemas.microsoft.com/office/drawing/2014/main" id="{4B590046-284E-4E73-B826-CC32912F0476}"/>
            </a:ext>
          </a:extLst>
        </xdr:cNvPr>
        <xdr:cNvPicPr>
          <a:picLocks noChangeAspect="1"/>
        </xdr:cNvPicPr>
      </xdr:nvPicPr>
      <xdr:blipFill>
        <a:blip xmlns:r="http://schemas.openxmlformats.org/officeDocument/2006/relationships" r:embed="rId1"/>
        <a:stretch>
          <a:fillRect/>
        </a:stretch>
      </xdr:blipFill>
      <xdr:spPr>
        <a:xfrm>
          <a:off x="1527104" y="11212285"/>
          <a:ext cx="13918625" cy="670832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2313214</xdr:colOff>
      <xdr:row>42</xdr:row>
      <xdr:rowOff>13607</xdr:rowOff>
    </xdr:from>
    <xdr:to>
      <xdr:col>7</xdr:col>
      <xdr:colOff>1450</xdr:colOff>
      <xdr:row>82</xdr:row>
      <xdr:rowOff>6629</xdr:rowOff>
    </xdr:to>
    <xdr:pic>
      <xdr:nvPicPr>
        <xdr:cNvPr id="4" name="Image 3">
          <a:extLst>
            <a:ext uri="{FF2B5EF4-FFF2-40B4-BE49-F238E27FC236}">
              <a16:creationId xmlns:a16="http://schemas.microsoft.com/office/drawing/2014/main" id="{31487AC1-6A4F-4117-AD71-5044E7F210ED}"/>
            </a:ext>
          </a:extLst>
        </xdr:cNvPr>
        <xdr:cNvPicPr>
          <a:picLocks noChangeAspect="1"/>
        </xdr:cNvPicPr>
      </xdr:nvPicPr>
      <xdr:blipFill>
        <a:blip xmlns:r="http://schemas.openxmlformats.org/officeDocument/2006/relationships" r:embed="rId1"/>
        <a:stretch>
          <a:fillRect/>
        </a:stretch>
      </xdr:blipFill>
      <xdr:spPr>
        <a:xfrm>
          <a:off x="2313214" y="10681607"/>
          <a:ext cx="13037093" cy="7068736"/>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customProperty" Target="../customProperty1.bin"/><Relationship Id="rId1" Type="http://schemas.openxmlformats.org/officeDocument/2006/relationships/printerSettings" Target="../printerSettings/printerSettings3.bin"/><Relationship Id="rId4"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9F7901-0E01-4891-85AF-A468C78F5CF9}">
  <sheetPr codeName="Feuil1"/>
  <dimension ref="A4:I43"/>
  <sheetViews>
    <sheetView view="pageBreakPreview" zoomScale="70" zoomScaleNormal="70" zoomScaleSheetLayoutView="70" zoomScalePageLayoutView="85" workbookViewId="0">
      <selection activeCell="A9" sqref="A9"/>
    </sheetView>
  </sheetViews>
  <sheetFormatPr baseColWidth="10" defaultColWidth="10.625" defaultRowHeight="14.25" x14ac:dyDescent="0.2"/>
  <cols>
    <col min="1" max="1" width="54.875" customWidth="1"/>
    <col min="2" max="2" width="28" style="2" customWidth="1"/>
    <col min="3" max="5" width="26.125" style="2" bestFit="1" customWidth="1"/>
    <col min="6" max="7" width="27.75" style="2" bestFit="1" customWidth="1"/>
    <col min="8" max="8" width="29.25" style="2" customWidth="1"/>
    <col min="9" max="9" width="24.625" style="2" bestFit="1" customWidth="1"/>
    <col min="10" max="10" width="26.375" customWidth="1"/>
  </cols>
  <sheetData>
    <row r="4" spans="1:9" ht="15" x14ac:dyDescent="0.25">
      <c r="A4" s="1"/>
    </row>
    <row r="5" spans="1:9" ht="15" x14ac:dyDescent="0.25">
      <c r="A5" s="1"/>
    </row>
    <row r="9" spans="1:9" ht="15" x14ac:dyDescent="0.25">
      <c r="A9" s="1" t="s">
        <v>0</v>
      </c>
    </row>
    <row r="10" spans="1:9" ht="18" x14ac:dyDescent="0.25">
      <c r="A10" s="3"/>
    </row>
    <row r="11" spans="1:9" s="8" customFormat="1" ht="18" x14ac:dyDescent="0.25">
      <c r="A11" s="3"/>
      <c r="B11" s="9"/>
      <c r="C11" s="9"/>
      <c r="D11" s="9"/>
      <c r="E11" s="9"/>
      <c r="F11" s="9"/>
      <c r="G11" s="9"/>
      <c r="H11" s="9"/>
      <c r="I11" s="9"/>
    </row>
    <row r="12" spans="1:9" ht="20.25" x14ac:dyDescent="0.3">
      <c r="A12" s="4" t="s">
        <v>33</v>
      </c>
      <c r="B12" s="5">
        <v>45356</v>
      </c>
    </row>
    <row r="13" spans="1:9" ht="15" thickBot="1" x14ac:dyDescent="0.25"/>
    <row r="14" spans="1:9" ht="41.25" thickBot="1" x14ac:dyDescent="0.35">
      <c r="A14" s="6"/>
      <c r="B14" s="99" t="s">
        <v>30</v>
      </c>
      <c r="C14" s="100"/>
      <c r="D14" s="101" t="s">
        <v>31</v>
      </c>
      <c r="E14" s="102"/>
      <c r="F14" s="99" t="s">
        <v>2</v>
      </c>
      <c r="G14" s="104"/>
      <c r="H14" s="39" t="s">
        <v>37</v>
      </c>
    </row>
    <row r="15" spans="1:9" ht="21" thickBot="1" x14ac:dyDescent="0.35">
      <c r="A15" s="13" t="s">
        <v>3</v>
      </c>
      <c r="B15" s="14" t="s">
        <v>81</v>
      </c>
      <c r="C15" s="14" t="s">
        <v>78</v>
      </c>
      <c r="D15" s="15" t="str">
        <f xml:space="preserve"> B15</f>
        <v>Februar 2024</v>
      </c>
      <c r="E15" s="16" t="str">
        <f xml:space="preserve"> C15</f>
        <v>Januar 2024</v>
      </c>
      <c r="F15" s="14" t="str">
        <f xml:space="preserve"> D15</f>
        <v>Februar 2024</v>
      </c>
      <c r="G15" s="37" t="str">
        <f xml:space="preserve"> E15</f>
        <v>Januar 2024</v>
      </c>
      <c r="H15" s="40" t="str">
        <f xml:space="preserve"> B15</f>
        <v>Februar 2024</v>
      </c>
    </row>
    <row r="16" spans="1:9" ht="21" thickBot="1" x14ac:dyDescent="0.35">
      <c r="A16" s="17" t="s">
        <v>24</v>
      </c>
      <c r="B16" s="63">
        <v>1268</v>
      </c>
      <c r="C16" s="92">
        <v>1268</v>
      </c>
      <c r="D16" s="64">
        <v>976</v>
      </c>
      <c r="E16" s="64">
        <v>976</v>
      </c>
      <c r="F16" s="65">
        <f>SUM(B16+D16)</f>
        <v>2244</v>
      </c>
      <c r="G16" s="65">
        <f>SUM(C16+E16)</f>
        <v>2244</v>
      </c>
      <c r="H16" s="66">
        <f>F16-G16</f>
        <v>0</v>
      </c>
    </row>
    <row r="17" spans="1:9" ht="20.25" x14ac:dyDescent="0.3">
      <c r="A17" s="23" t="s">
        <v>14</v>
      </c>
      <c r="B17" s="67">
        <v>1231</v>
      </c>
      <c r="C17" s="93">
        <v>1214</v>
      </c>
      <c r="D17" s="68">
        <v>684</v>
      </c>
      <c r="E17" s="68">
        <v>676</v>
      </c>
      <c r="F17" s="90">
        <f>SUM(B17+D17)</f>
        <v>1915</v>
      </c>
      <c r="G17" s="69">
        <f t="shared" ref="F17:G23" si="0">SUM(C17+E17)</f>
        <v>1890</v>
      </c>
      <c r="H17" s="70">
        <f t="shared" ref="H17:H23" si="1">F17-G17</f>
        <v>25</v>
      </c>
    </row>
    <row r="18" spans="1:9" ht="60.75" x14ac:dyDescent="0.3">
      <c r="A18" s="24" t="s">
        <v>26</v>
      </c>
      <c r="B18" s="71">
        <v>457</v>
      </c>
      <c r="C18" s="94">
        <v>457</v>
      </c>
      <c r="D18" s="72">
        <v>551</v>
      </c>
      <c r="E18" s="72">
        <v>551</v>
      </c>
      <c r="F18" s="73">
        <f t="shared" si="0"/>
        <v>1008</v>
      </c>
      <c r="G18" s="73">
        <f t="shared" si="0"/>
        <v>1008</v>
      </c>
      <c r="H18" s="74">
        <f t="shared" si="1"/>
        <v>0</v>
      </c>
    </row>
    <row r="19" spans="1:9" ht="40.5" x14ac:dyDescent="0.3">
      <c r="A19" s="24" t="s">
        <v>27</v>
      </c>
      <c r="B19" s="71">
        <v>774</v>
      </c>
      <c r="C19" s="94">
        <v>757</v>
      </c>
      <c r="D19" s="72">
        <v>133</v>
      </c>
      <c r="E19" s="72">
        <v>125</v>
      </c>
      <c r="F19" s="73">
        <f t="shared" si="0"/>
        <v>907</v>
      </c>
      <c r="G19" s="73">
        <f t="shared" si="0"/>
        <v>882</v>
      </c>
      <c r="H19" s="74">
        <f t="shared" si="1"/>
        <v>25</v>
      </c>
    </row>
    <row r="20" spans="1:9" ht="20.25" x14ac:dyDescent="0.3">
      <c r="A20" s="59" t="s">
        <v>34</v>
      </c>
      <c r="B20" s="71">
        <v>199</v>
      </c>
      <c r="C20" s="94">
        <v>195</v>
      </c>
      <c r="D20" s="72">
        <v>18</v>
      </c>
      <c r="E20" s="72">
        <v>18</v>
      </c>
      <c r="F20" s="73">
        <f t="shared" si="0"/>
        <v>217</v>
      </c>
      <c r="G20" s="73">
        <f t="shared" si="0"/>
        <v>213</v>
      </c>
      <c r="H20" s="74">
        <f t="shared" si="1"/>
        <v>4</v>
      </c>
    </row>
    <row r="21" spans="1:9" ht="20.25" x14ac:dyDescent="0.3">
      <c r="A21" s="59" t="s">
        <v>29</v>
      </c>
      <c r="B21" s="71">
        <v>495</v>
      </c>
      <c r="C21" s="94">
        <v>486</v>
      </c>
      <c r="D21" s="72">
        <v>99</v>
      </c>
      <c r="E21" s="72">
        <v>92</v>
      </c>
      <c r="F21" s="73">
        <f t="shared" si="0"/>
        <v>594</v>
      </c>
      <c r="G21" s="73">
        <f t="shared" si="0"/>
        <v>578</v>
      </c>
      <c r="H21" s="74">
        <f t="shared" si="1"/>
        <v>16</v>
      </c>
    </row>
    <row r="22" spans="1:9" ht="24" thickBot="1" x14ac:dyDescent="0.35">
      <c r="A22" s="61" t="s">
        <v>28</v>
      </c>
      <c r="B22" s="75">
        <v>80</v>
      </c>
      <c r="C22" s="95">
        <v>76</v>
      </c>
      <c r="D22" s="91">
        <v>16</v>
      </c>
      <c r="E22" s="91">
        <v>15</v>
      </c>
      <c r="F22" s="77">
        <f t="shared" si="0"/>
        <v>96</v>
      </c>
      <c r="G22" s="77">
        <f t="shared" si="0"/>
        <v>91</v>
      </c>
      <c r="H22" s="78">
        <f t="shared" si="1"/>
        <v>5</v>
      </c>
    </row>
    <row r="23" spans="1:9" ht="21" thickBot="1" x14ac:dyDescent="0.35">
      <c r="A23" s="30" t="s">
        <v>4</v>
      </c>
      <c r="B23" s="18">
        <v>116129626.19</v>
      </c>
      <c r="C23" s="18">
        <v>114648216.41</v>
      </c>
      <c r="D23" s="20">
        <v>15574029.251</v>
      </c>
      <c r="E23" s="20">
        <v>14495597.751</v>
      </c>
      <c r="F23" s="22">
        <f t="shared" si="0"/>
        <v>131703655.441</v>
      </c>
      <c r="G23" s="38">
        <f t="shared" si="0"/>
        <v>129143814.161</v>
      </c>
      <c r="H23" s="38">
        <f t="shared" si="1"/>
        <v>2559841.2800000012</v>
      </c>
    </row>
    <row r="25" spans="1:9" ht="36.6" customHeight="1" x14ac:dyDescent="0.2">
      <c r="A25" s="103" t="s">
        <v>5</v>
      </c>
      <c r="B25" s="103"/>
      <c r="C25" s="103"/>
      <c r="D25" s="103"/>
      <c r="E25" s="103"/>
      <c r="F25" s="103"/>
      <c r="G25" s="103"/>
      <c r="H25" s="103"/>
    </row>
    <row r="26" spans="1:9" ht="21" customHeight="1" x14ac:dyDescent="0.2">
      <c r="A26" s="103" t="s">
        <v>16</v>
      </c>
      <c r="B26" s="103"/>
      <c r="C26" s="103"/>
      <c r="D26" s="103"/>
      <c r="E26" s="103"/>
      <c r="F26" s="103"/>
      <c r="G26" s="103"/>
      <c r="H26" s="103"/>
    </row>
    <row r="27" spans="1:9" ht="16.5" x14ac:dyDescent="0.2">
      <c r="A27" s="8" t="s">
        <v>10</v>
      </c>
      <c r="B27" s="9"/>
      <c r="C27" s="9"/>
      <c r="D27" s="9"/>
      <c r="E27" s="9"/>
      <c r="F27" s="9"/>
      <c r="G27" s="9"/>
      <c r="H27" s="9"/>
    </row>
    <row r="29" spans="1:9" s="8" customFormat="1" x14ac:dyDescent="0.2">
      <c r="B29" s="9"/>
      <c r="C29" s="9"/>
      <c r="D29" s="9"/>
      <c r="E29" s="9"/>
      <c r="F29" s="9"/>
      <c r="G29" s="9"/>
      <c r="H29" s="9"/>
      <c r="I29" s="9"/>
    </row>
    <row r="30" spans="1:9" s="8" customFormat="1" x14ac:dyDescent="0.2">
      <c r="B30" s="9"/>
      <c r="C30" s="9"/>
      <c r="D30" s="9"/>
      <c r="E30" s="9"/>
      <c r="F30" s="9"/>
      <c r="G30" s="9"/>
      <c r="H30" s="9"/>
      <c r="I30" s="9"/>
    </row>
    <row r="31" spans="1:9" ht="20.25" x14ac:dyDescent="0.3">
      <c r="A31" s="4" t="s">
        <v>39</v>
      </c>
    </row>
    <row r="32" spans="1:9" ht="15" thickBot="1" x14ac:dyDescent="0.25"/>
    <row r="33" spans="1:9" ht="21" thickBot="1" x14ac:dyDescent="0.35">
      <c r="A33" s="6"/>
      <c r="B33" s="99" t="s">
        <v>1</v>
      </c>
      <c r="C33" s="100"/>
      <c r="D33" s="101" t="s">
        <v>32</v>
      </c>
      <c r="E33" s="102"/>
      <c r="F33" s="99" t="s">
        <v>2</v>
      </c>
      <c r="G33" s="102"/>
      <c r="H33" s="9"/>
    </row>
    <row r="34" spans="1:9" ht="21" thickBot="1" x14ac:dyDescent="0.35">
      <c r="A34" s="13" t="s">
        <v>3</v>
      </c>
      <c r="B34" s="27" t="str">
        <f t="shared" ref="B34:G34" si="2">B15</f>
        <v>Februar 2024</v>
      </c>
      <c r="C34" s="28" t="str">
        <f t="shared" si="2"/>
        <v>Januar 2024</v>
      </c>
      <c r="D34" s="28" t="str">
        <f t="shared" si="2"/>
        <v>Februar 2024</v>
      </c>
      <c r="E34" s="29" t="str">
        <f t="shared" si="2"/>
        <v>Januar 2024</v>
      </c>
      <c r="F34" s="31" t="str">
        <f t="shared" si="2"/>
        <v>Februar 2024</v>
      </c>
      <c r="G34" s="29" t="str">
        <f t="shared" si="2"/>
        <v>Januar 2024</v>
      </c>
      <c r="H34" s="9"/>
    </row>
    <row r="35" spans="1:9" ht="20.25" x14ac:dyDescent="0.3">
      <c r="A35" s="12" t="s">
        <v>24</v>
      </c>
      <c r="B35" s="85">
        <v>1268</v>
      </c>
      <c r="C35" s="85">
        <v>1268</v>
      </c>
      <c r="D35" s="86">
        <v>976</v>
      </c>
      <c r="E35" s="96">
        <v>976</v>
      </c>
      <c r="F35" s="79">
        <f>B35+D35</f>
        <v>2244</v>
      </c>
      <c r="G35" s="80">
        <f>C35+E35</f>
        <v>2244</v>
      </c>
      <c r="H35" s="9"/>
    </row>
    <row r="36" spans="1:9" ht="20.25" customHeight="1" x14ac:dyDescent="0.3">
      <c r="A36" s="11" t="s">
        <v>25</v>
      </c>
      <c r="B36" s="71">
        <v>1231</v>
      </c>
      <c r="C36" s="94">
        <v>1214</v>
      </c>
      <c r="D36" s="87">
        <v>684</v>
      </c>
      <c r="E36" s="97">
        <v>676</v>
      </c>
      <c r="F36" s="81">
        <f>B36+D36</f>
        <v>1915</v>
      </c>
      <c r="G36" s="82">
        <f t="shared" ref="G36:G39" si="3">C36+E36</f>
        <v>1890</v>
      </c>
      <c r="H36" s="9"/>
    </row>
    <row r="37" spans="1:9" s="8" customFormat="1" ht="20.25" x14ac:dyDescent="0.3">
      <c r="A37" s="11" t="s">
        <v>38</v>
      </c>
      <c r="B37" s="71">
        <v>37</v>
      </c>
      <c r="C37" s="94">
        <v>54</v>
      </c>
      <c r="D37" s="71">
        <v>292</v>
      </c>
      <c r="E37" s="94">
        <v>300</v>
      </c>
      <c r="F37" s="81">
        <f t="shared" ref="F37:F39" si="4">B37+D37</f>
        <v>329</v>
      </c>
      <c r="G37" s="82">
        <f t="shared" si="3"/>
        <v>354</v>
      </c>
      <c r="H37" s="9"/>
      <c r="I37" s="9"/>
    </row>
    <row r="38" spans="1:9" ht="20.25" x14ac:dyDescent="0.3">
      <c r="A38" s="56" t="s">
        <v>35</v>
      </c>
      <c r="B38" s="71">
        <v>34</v>
      </c>
      <c r="C38" s="94">
        <v>51</v>
      </c>
      <c r="D38" s="71">
        <v>219</v>
      </c>
      <c r="E38" s="94">
        <v>226</v>
      </c>
      <c r="F38" s="81">
        <f t="shared" si="4"/>
        <v>253</v>
      </c>
      <c r="G38" s="82">
        <f t="shared" si="3"/>
        <v>277</v>
      </c>
      <c r="H38" s="9"/>
    </row>
    <row r="39" spans="1:9" ht="21" thickBot="1" x14ac:dyDescent="0.35">
      <c r="A39" s="56" t="s">
        <v>36</v>
      </c>
      <c r="B39" s="75">
        <v>3</v>
      </c>
      <c r="C39" s="95">
        <v>3</v>
      </c>
      <c r="D39" s="89">
        <v>73</v>
      </c>
      <c r="E39" s="98">
        <v>74</v>
      </c>
      <c r="F39" s="83">
        <f t="shared" si="4"/>
        <v>76</v>
      </c>
      <c r="G39" s="84">
        <f t="shared" si="3"/>
        <v>77</v>
      </c>
      <c r="H39" s="9"/>
    </row>
    <row r="40" spans="1:9" ht="18" x14ac:dyDescent="0.25">
      <c r="A40" s="7"/>
      <c r="B40" s="7"/>
      <c r="C40" s="7"/>
      <c r="D40" s="7"/>
      <c r="E40" s="7"/>
      <c r="F40" s="7"/>
      <c r="G40" s="7"/>
      <c r="H40" s="7"/>
    </row>
    <row r="41" spans="1:9" s="8" customFormat="1" ht="18" x14ac:dyDescent="0.25">
      <c r="A41" s="7"/>
      <c r="B41" s="7"/>
      <c r="C41" s="7"/>
      <c r="D41" s="7"/>
      <c r="E41" s="7"/>
      <c r="F41" s="7"/>
      <c r="G41" s="7"/>
      <c r="H41" s="7"/>
      <c r="I41" s="9"/>
    </row>
    <row r="42" spans="1:9" s="8" customFormat="1" ht="18" x14ac:dyDescent="0.25">
      <c r="A42" s="7"/>
      <c r="B42" s="7"/>
      <c r="C42" s="7"/>
      <c r="D42" s="7"/>
      <c r="E42" s="7"/>
      <c r="F42" s="7"/>
      <c r="G42" s="7"/>
      <c r="H42" s="7"/>
      <c r="I42" s="9"/>
    </row>
    <row r="43" spans="1:9" s="8" customFormat="1" ht="20.25" x14ac:dyDescent="0.3">
      <c r="A43" s="4" t="s">
        <v>40</v>
      </c>
      <c r="B43" s="7"/>
      <c r="C43" s="7"/>
      <c r="D43" s="7"/>
      <c r="E43" s="7"/>
      <c r="F43" s="7"/>
      <c r="G43" s="7"/>
      <c r="H43" s="7"/>
      <c r="I43" s="9"/>
    </row>
  </sheetData>
  <sheetProtection selectLockedCells="1"/>
  <mergeCells count="8">
    <mergeCell ref="B33:C33"/>
    <mergeCell ref="D33:E33"/>
    <mergeCell ref="F33:G33"/>
    <mergeCell ref="A26:H26"/>
    <mergeCell ref="B14:C14"/>
    <mergeCell ref="D14:E14"/>
    <mergeCell ref="F14:G14"/>
    <mergeCell ref="A25:H25"/>
  </mergeCells>
  <phoneticPr fontId="9" type="noConversion"/>
  <pageMargins left="0.70866141732283472" right="0.70866141732283472" top="0.74803149606299213" bottom="0.74803149606299213" header="0.31496062992125984" footer="0.31496062992125984"/>
  <pageSetup paperSize="9" scale="49" orientation="landscape" r:id="rId1"/>
  <headerFooter>
    <oddHeader>&amp;L&amp;G&amp;C&amp;16Nr. 8 - Monitoring KAE-Covid-19 Missbrauchsbekämpfung</oddHeader>
    <oddFooter>&amp;L&amp;D&amp;R&amp;P/&amp;N</oddFooter>
  </headerFooter>
  <rowBreaks count="1" manualBreakCount="1">
    <brk id="41" max="7" man="1"/>
  </rowBreaks>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57F72B-1980-47A4-86D6-8FE4812DC06F}">
  <sheetPr codeName="Feuil2"/>
  <dimension ref="A1:I42"/>
  <sheetViews>
    <sheetView view="pageBreakPreview" topLeftCell="A4" zoomScale="70" zoomScaleNormal="70" zoomScaleSheetLayoutView="70" workbookViewId="0">
      <selection activeCell="C42" sqref="C42"/>
    </sheetView>
  </sheetViews>
  <sheetFormatPr baseColWidth="10" defaultColWidth="10.625" defaultRowHeight="14.25" x14ac:dyDescent="0.2"/>
  <cols>
    <col min="1" max="1" width="45.875" customWidth="1"/>
    <col min="2" max="2" width="26" style="2" bestFit="1" customWidth="1"/>
    <col min="3" max="3" width="25.875" style="2" bestFit="1" customWidth="1"/>
    <col min="4" max="5" width="25.375" style="2" bestFit="1" customWidth="1"/>
    <col min="6" max="7" width="26.875" style="2" bestFit="1" customWidth="1"/>
    <col min="8" max="8" width="31.25" style="2" customWidth="1"/>
    <col min="9" max="9" width="24.625" style="2" bestFit="1" customWidth="1"/>
    <col min="10" max="10" width="26.375" customWidth="1"/>
  </cols>
  <sheetData>
    <row r="1" spans="1:8" x14ac:dyDescent="0.2">
      <c r="A1" s="8"/>
      <c r="B1" s="9"/>
      <c r="C1" s="9"/>
      <c r="D1" s="9"/>
      <c r="E1" s="9"/>
      <c r="F1" s="9"/>
      <c r="G1" s="9"/>
      <c r="H1" s="9"/>
    </row>
    <row r="2" spans="1:8" x14ac:dyDescent="0.2">
      <c r="A2" s="8"/>
      <c r="B2" s="9"/>
      <c r="C2" s="9"/>
      <c r="D2" s="9"/>
      <c r="E2" s="9"/>
      <c r="F2" s="9"/>
      <c r="G2" s="9"/>
      <c r="H2" s="9"/>
    </row>
    <row r="3" spans="1:8" x14ac:dyDescent="0.2">
      <c r="A3" s="8"/>
      <c r="B3" s="9"/>
      <c r="C3" s="9"/>
      <c r="D3" s="9"/>
      <c r="E3" s="9"/>
      <c r="F3" s="9"/>
      <c r="G3" s="9"/>
      <c r="H3" s="9"/>
    </row>
    <row r="4" spans="1:8" ht="15" x14ac:dyDescent="0.25">
      <c r="A4" s="10"/>
      <c r="B4" s="9"/>
      <c r="C4" s="9"/>
      <c r="D4" s="9"/>
      <c r="E4" s="9"/>
      <c r="F4" s="9"/>
      <c r="G4" s="9"/>
      <c r="H4" s="9"/>
    </row>
    <row r="5" spans="1:8" ht="15" x14ac:dyDescent="0.25">
      <c r="A5" s="10"/>
      <c r="B5" s="9"/>
      <c r="C5" s="9"/>
      <c r="D5" s="9"/>
      <c r="E5" s="9"/>
      <c r="F5" s="9"/>
      <c r="G5" s="9"/>
      <c r="H5" s="9"/>
    </row>
    <row r="6" spans="1:8" x14ac:dyDescent="0.2">
      <c r="A6" s="8"/>
      <c r="B6" s="9"/>
      <c r="C6" s="9"/>
      <c r="D6" s="9"/>
      <c r="E6" s="9"/>
      <c r="F6" s="9"/>
      <c r="G6" s="9"/>
      <c r="H6" s="9"/>
    </row>
    <row r="7" spans="1:8" x14ac:dyDescent="0.2">
      <c r="A7" s="8"/>
      <c r="B7" s="9"/>
      <c r="C7" s="9"/>
      <c r="D7" s="9"/>
      <c r="E7" s="9"/>
      <c r="F7" s="9"/>
      <c r="G7" s="9"/>
      <c r="H7" s="9"/>
    </row>
    <row r="8" spans="1:8" x14ac:dyDescent="0.2">
      <c r="A8" s="8"/>
      <c r="B8" s="9"/>
      <c r="C8" s="9"/>
      <c r="D8" s="9"/>
      <c r="E8" s="9"/>
      <c r="F8" s="9"/>
      <c r="G8" s="9"/>
      <c r="H8" s="9"/>
    </row>
    <row r="9" spans="1:8" ht="15" x14ac:dyDescent="0.25">
      <c r="A9" s="10" t="s">
        <v>50</v>
      </c>
      <c r="B9" s="9"/>
      <c r="C9" s="9"/>
      <c r="D9" s="9"/>
      <c r="E9" s="9"/>
      <c r="F9" s="9"/>
      <c r="G9" s="9"/>
      <c r="H9" s="9"/>
    </row>
    <row r="10" spans="1:8" ht="18" x14ac:dyDescent="0.25">
      <c r="A10" s="3"/>
      <c r="B10" s="9"/>
      <c r="C10" s="9"/>
      <c r="D10" s="9"/>
      <c r="E10" s="9"/>
      <c r="F10" s="9"/>
      <c r="G10" s="9"/>
      <c r="H10" s="9"/>
    </row>
    <row r="11" spans="1:8" ht="20.25" x14ac:dyDescent="0.3">
      <c r="A11" s="4" t="s">
        <v>6</v>
      </c>
      <c r="B11" s="5">
        <f>Deutsch!B12</f>
        <v>45356</v>
      </c>
      <c r="C11" s="9"/>
      <c r="D11" s="9"/>
      <c r="E11" s="9"/>
      <c r="F11" s="9"/>
      <c r="G11" s="9"/>
      <c r="H11" s="9"/>
    </row>
    <row r="12" spans="1:8" ht="15" thickBot="1" x14ac:dyDescent="0.25">
      <c r="A12" s="8"/>
      <c r="B12" s="9"/>
      <c r="C12" s="9"/>
      <c r="D12" s="9"/>
      <c r="E12" s="9"/>
      <c r="F12" s="9"/>
      <c r="G12" s="9"/>
      <c r="H12" s="9"/>
    </row>
    <row r="13" spans="1:8" ht="41.25" thickBot="1" x14ac:dyDescent="0.35">
      <c r="A13" s="6"/>
      <c r="B13" s="99" t="s">
        <v>13</v>
      </c>
      <c r="C13" s="100"/>
      <c r="D13" s="101" t="s">
        <v>60</v>
      </c>
      <c r="E13" s="102"/>
      <c r="F13" s="99" t="s">
        <v>51</v>
      </c>
      <c r="G13" s="104"/>
      <c r="H13" s="39" t="s">
        <v>52</v>
      </c>
    </row>
    <row r="14" spans="1:8" ht="21" thickBot="1" x14ac:dyDescent="0.35">
      <c r="A14" s="13" t="s">
        <v>8</v>
      </c>
      <c r="B14" s="14" t="s">
        <v>82</v>
      </c>
      <c r="C14" s="14" t="s">
        <v>79</v>
      </c>
      <c r="D14" s="15" t="str">
        <f xml:space="preserve"> B14</f>
        <v>Février 2024</v>
      </c>
      <c r="E14" s="16" t="str">
        <f t="shared" ref="E14:H14" si="0" xml:space="preserve"> C14</f>
        <v>Janvier 2024</v>
      </c>
      <c r="F14" s="14" t="str">
        <f t="shared" si="0"/>
        <v>Février 2024</v>
      </c>
      <c r="G14" s="37" t="str">
        <f t="shared" si="0"/>
        <v>Janvier 2024</v>
      </c>
      <c r="H14" s="40" t="str">
        <f t="shared" si="0"/>
        <v>Février 2024</v>
      </c>
    </row>
    <row r="15" spans="1:8" ht="21" thickBot="1" x14ac:dyDescent="0.35">
      <c r="A15" s="17" t="s">
        <v>17</v>
      </c>
      <c r="B15" s="63">
        <f>Deutsch!B16</f>
        <v>1268</v>
      </c>
      <c r="C15" s="42">
        <f>Deutsch!C16</f>
        <v>1268</v>
      </c>
      <c r="D15" s="64">
        <f>Deutsch!D16</f>
        <v>976</v>
      </c>
      <c r="E15" s="43">
        <f>Deutsch!E16</f>
        <v>976</v>
      </c>
      <c r="F15" s="65">
        <f>Deutsch!F16</f>
        <v>2244</v>
      </c>
      <c r="G15" s="50">
        <f>Deutsch!G16</f>
        <v>2244</v>
      </c>
      <c r="H15" s="66">
        <f>Deutsch!H16</f>
        <v>0</v>
      </c>
    </row>
    <row r="16" spans="1:8" ht="20.25" x14ac:dyDescent="0.3">
      <c r="A16" s="23" t="s">
        <v>53</v>
      </c>
      <c r="B16" s="67">
        <f>Deutsch!B17</f>
        <v>1231</v>
      </c>
      <c r="C16" s="44">
        <f>Deutsch!C17</f>
        <v>1214</v>
      </c>
      <c r="D16" s="68">
        <f>Deutsch!D17</f>
        <v>684</v>
      </c>
      <c r="E16" s="45">
        <f>Deutsch!E17</f>
        <v>676</v>
      </c>
      <c r="F16" s="69">
        <f>Deutsch!F17</f>
        <v>1915</v>
      </c>
      <c r="G16" s="51">
        <f>Deutsch!G17</f>
        <v>1890</v>
      </c>
      <c r="H16" s="70">
        <f>Deutsch!H17</f>
        <v>25</v>
      </c>
    </row>
    <row r="17" spans="1:8" ht="60" customHeight="1" x14ac:dyDescent="0.3">
      <c r="A17" s="24" t="s">
        <v>66</v>
      </c>
      <c r="B17" s="71">
        <f>Deutsch!B18</f>
        <v>457</v>
      </c>
      <c r="C17" s="46">
        <f>Deutsch!C18</f>
        <v>457</v>
      </c>
      <c r="D17" s="72">
        <f>Deutsch!D18</f>
        <v>551</v>
      </c>
      <c r="E17" s="47">
        <f>Deutsch!E18</f>
        <v>551</v>
      </c>
      <c r="F17" s="73">
        <f>Deutsch!F18</f>
        <v>1008</v>
      </c>
      <c r="G17" s="52">
        <f>Deutsch!G18</f>
        <v>1008</v>
      </c>
      <c r="H17" s="74">
        <f>Deutsch!H18</f>
        <v>0</v>
      </c>
    </row>
    <row r="18" spans="1:8" ht="40.5" x14ac:dyDescent="0.3">
      <c r="A18" s="24" t="s">
        <v>67</v>
      </c>
      <c r="B18" s="71">
        <f>Deutsch!B19</f>
        <v>774</v>
      </c>
      <c r="C18" s="46">
        <f>Deutsch!C19</f>
        <v>757</v>
      </c>
      <c r="D18" s="72">
        <f>Deutsch!D19</f>
        <v>133</v>
      </c>
      <c r="E18" s="47">
        <f>Deutsch!E19</f>
        <v>125</v>
      </c>
      <c r="F18" s="73">
        <f>Deutsch!F19</f>
        <v>907</v>
      </c>
      <c r="G18" s="52">
        <f>Deutsch!G19</f>
        <v>882</v>
      </c>
      <c r="H18" s="74">
        <f>Deutsch!H19</f>
        <v>25</v>
      </c>
    </row>
    <row r="19" spans="1:8" ht="20.25" x14ac:dyDescent="0.3">
      <c r="A19" s="25" t="s">
        <v>54</v>
      </c>
      <c r="B19" s="71">
        <f>Deutsch!B20</f>
        <v>199</v>
      </c>
      <c r="C19" s="46">
        <f>Deutsch!C20</f>
        <v>195</v>
      </c>
      <c r="D19" s="72">
        <f>Deutsch!D20</f>
        <v>18</v>
      </c>
      <c r="E19" s="47">
        <f>Deutsch!E20</f>
        <v>18</v>
      </c>
      <c r="F19" s="73">
        <f>Deutsch!F20</f>
        <v>217</v>
      </c>
      <c r="G19" s="52">
        <f>Deutsch!G20</f>
        <v>213</v>
      </c>
      <c r="H19" s="74">
        <f>Deutsch!H20</f>
        <v>4</v>
      </c>
    </row>
    <row r="20" spans="1:8" ht="20.25" x14ac:dyDescent="0.3">
      <c r="A20" s="25" t="s">
        <v>55</v>
      </c>
      <c r="B20" s="71">
        <f>Deutsch!B21</f>
        <v>495</v>
      </c>
      <c r="C20" s="46">
        <f>Deutsch!C21</f>
        <v>486</v>
      </c>
      <c r="D20" s="72">
        <f>Deutsch!D21</f>
        <v>99</v>
      </c>
      <c r="E20" s="47">
        <f>Deutsch!E21</f>
        <v>92</v>
      </c>
      <c r="F20" s="73">
        <f>Deutsch!F21</f>
        <v>594</v>
      </c>
      <c r="G20" s="52">
        <f>Deutsch!G21</f>
        <v>578</v>
      </c>
      <c r="H20" s="74">
        <f>Deutsch!H21</f>
        <v>16</v>
      </c>
    </row>
    <row r="21" spans="1:8" ht="24" thickBot="1" x14ac:dyDescent="0.35">
      <c r="A21" s="26" t="s">
        <v>56</v>
      </c>
      <c r="B21" s="75">
        <f>Deutsch!B22</f>
        <v>80</v>
      </c>
      <c r="C21" s="48">
        <f>Deutsch!C22</f>
        <v>76</v>
      </c>
      <c r="D21" s="76">
        <f>Deutsch!D22</f>
        <v>16</v>
      </c>
      <c r="E21" s="49">
        <f>Deutsch!E22</f>
        <v>15</v>
      </c>
      <c r="F21" s="77">
        <f>Deutsch!F22</f>
        <v>96</v>
      </c>
      <c r="G21" s="53">
        <f>Deutsch!G22</f>
        <v>91</v>
      </c>
      <c r="H21" s="78">
        <f>Deutsch!H22</f>
        <v>5</v>
      </c>
    </row>
    <row r="22" spans="1:8" ht="21" thickBot="1" x14ac:dyDescent="0.35">
      <c r="A22" s="30" t="s">
        <v>9</v>
      </c>
      <c r="B22" s="18">
        <f>Deutsch!B23</f>
        <v>116129626.19</v>
      </c>
      <c r="C22" s="19">
        <f>Deutsch!C23</f>
        <v>114648216.41</v>
      </c>
      <c r="D22" s="20">
        <f>Deutsch!D23</f>
        <v>15574029.251</v>
      </c>
      <c r="E22" s="21">
        <f>Deutsch!E23</f>
        <v>14495597.751</v>
      </c>
      <c r="F22" s="22">
        <f>Deutsch!F23</f>
        <v>131703655.441</v>
      </c>
      <c r="G22" s="38">
        <f>Deutsch!G23</f>
        <v>129143814.161</v>
      </c>
      <c r="H22" s="38">
        <f>Deutsch!H23</f>
        <v>2559841.2800000012</v>
      </c>
    </row>
    <row r="23" spans="1:8" x14ac:dyDescent="0.2">
      <c r="A23" s="8"/>
      <c r="B23" s="9"/>
      <c r="C23" s="9"/>
      <c r="D23" s="9"/>
      <c r="E23" s="9"/>
      <c r="F23" s="9"/>
      <c r="G23" s="9"/>
      <c r="H23" s="9"/>
    </row>
    <row r="24" spans="1:8" ht="30.75" customHeight="1" x14ac:dyDescent="0.2">
      <c r="A24" s="103" t="s">
        <v>15</v>
      </c>
      <c r="B24" s="103"/>
      <c r="C24" s="103"/>
      <c r="D24" s="103"/>
      <c r="E24" s="103"/>
      <c r="F24" s="103"/>
      <c r="G24" s="103"/>
      <c r="H24" s="103"/>
    </row>
    <row r="25" spans="1:8" ht="21" customHeight="1" x14ac:dyDescent="0.2">
      <c r="A25" s="103" t="s">
        <v>11</v>
      </c>
      <c r="B25" s="103"/>
      <c r="C25" s="103"/>
      <c r="D25" s="103"/>
      <c r="E25" s="103"/>
      <c r="F25" s="103"/>
      <c r="G25" s="103"/>
      <c r="H25" s="103"/>
    </row>
    <row r="26" spans="1:8" ht="16.5" customHeight="1" x14ac:dyDescent="0.2">
      <c r="A26" s="103" t="s">
        <v>12</v>
      </c>
      <c r="B26" s="103"/>
      <c r="C26" s="103"/>
      <c r="D26" s="103"/>
      <c r="E26" s="103"/>
      <c r="F26" s="103"/>
      <c r="G26" s="103"/>
      <c r="H26" s="103"/>
    </row>
    <row r="27" spans="1:8" x14ac:dyDescent="0.2">
      <c r="A27" s="41"/>
      <c r="B27" s="41"/>
      <c r="C27" s="41"/>
      <c r="D27" s="41"/>
      <c r="E27" s="41"/>
      <c r="F27" s="41"/>
      <c r="G27" s="41"/>
      <c r="H27" s="41"/>
    </row>
    <row r="28" spans="1:8" x14ac:dyDescent="0.2">
      <c r="A28" s="8"/>
      <c r="B28" s="9"/>
      <c r="C28" s="9"/>
      <c r="D28" s="9"/>
      <c r="E28" s="9"/>
      <c r="F28" s="9"/>
      <c r="G28" s="9"/>
      <c r="H28" s="9"/>
    </row>
    <row r="29" spans="1:8" ht="20.25" x14ac:dyDescent="0.3">
      <c r="A29" s="55" t="s">
        <v>57</v>
      </c>
      <c r="B29" s="9"/>
      <c r="C29" s="9"/>
      <c r="D29" s="9"/>
      <c r="E29" s="9"/>
      <c r="F29" s="9"/>
      <c r="G29" s="9"/>
      <c r="H29" s="9"/>
    </row>
    <row r="30" spans="1:8" ht="15" thickBot="1" x14ac:dyDescent="0.25">
      <c r="A30" s="8"/>
      <c r="B30" s="9"/>
      <c r="C30" s="9"/>
      <c r="D30" s="9"/>
      <c r="E30" s="9"/>
      <c r="F30" s="9"/>
      <c r="G30" s="9"/>
      <c r="H30" s="9"/>
    </row>
    <row r="31" spans="1:8" ht="21" thickBot="1" x14ac:dyDescent="0.35">
      <c r="A31" s="6"/>
      <c r="B31" s="99" t="s">
        <v>7</v>
      </c>
      <c r="C31" s="100"/>
      <c r="D31" s="101" t="s">
        <v>58</v>
      </c>
      <c r="E31" s="102"/>
      <c r="F31" s="99" t="s">
        <v>51</v>
      </c>
      <c r="G31" s="102"/>
      <c r="H31" s="9"/>
    </row>
    <row r="32" spans="1:8" ht="21" thickBot="1" x14ac:dyDescent="0.35">
      <c r="A32" s="13" t="s">
        <v>8</v>
      </c>
      <c r="B32" s="27" t="str">
        <f xml:space="preserve"> B14</f>
        <v>Février 2024</v>
      </c>
      <c r="C32" s="28" t="str">
        <f t="shared" ref="C32:G32" si="1" xml:space="preserve"> C14</f>
        <v>Janvier 2024</v>
      </c>
      <c r="D32" s="28" t="str">
        <f t="shared" si="1"/>
        <v>Février 2024</v>
      </c>
      <c r="E32" s="29" t="str">
        <f t="shared" si="1"/>
        <v>Janvier 2024</v>
      </c>
      <c r="F32" s="31" t="str">
        <f t="shared" si="1"/>
        <v>Février 2024</v>
      </c>
      <c r="G32" s="29" t="str">
        <f t="shared" si="1"/>
        <v>Janvier 2024</v>
      </c>
      <c r="H32" s="9"/>
    </row>
    <row r="33" spans="1:8" ht="20.25" x14ac:dyDescent="0.3">
      <c r="A33" s="12" t="s">
        <v>17</v>
      </c>
      <c r="B33" s="85">
        <f>Deutsch!B35</f>
        <v>1268</v>
      </c>
      <c r="C33" s="54">
        <f>Deutsch!C35</f>
        <v>1268</v>
      </c>
      <c r="D33" s="86">
        <f>Deutsch!D35</f>
        <v>976</v>
      </c>
      <c r="E33" s="32">
        <f>Deutsch!E35</f>
        <v>976</v>
      </c>
      <c r="F33" s="79">
        <f>Deutsch!F35</f>
        <v>2244</v>
      </c>
      <c r="G33" s="80">
        <f>Deutsch!G35</f>
        <v>2244</v>
      </c>
      <c r="H33" s="9"/>
    </row>
    <row r="34" spans="1:8" ht="20.25" x14ac:dyDescent="0.3">
      <c r="A34" s="11" t="s">
        <v>68</v>
      </c>
      <c r="B34" s="71">
        <f>Deutsch!B36</f>
        <v>1231</v>
      </c>
      <c r="C34" s="46">
        <f>Deutsch!C36</f>
        <v>1214</v>
      </c>
      <c r="D34" s="87">
        <f>Deutsch!D36</f>
        <v>684</v>
      </c>
      <c r="E34" s="33">
        <f>Deutsch!E36</f>
        <v>676</v>
      </c>
      <c r="F34" s="81">
        <f>Deutsch!F36</f>
        <v>1915</v>
      </c>
      <c r="G34" s="82">
        <f>Deutsch!G36</f>
        <v>1890</v>
      </c>
      <c r="H34" s="9"/>
    </row>
    <row r="35" spans="1:8" ht="20.25" x14ac:dyDescent="0.3">
      <c r="A35" s="11" t="s">
        <v>69</v>
      </c>
      <c r="B35" s="71">
        <f>Deutsch!B37</f>
        <v>37</v>
      </c>
      <c r="C35" s="46">
        <f>Deutsch!C37</f>
        <v>54</v>
      </c>
      <c r="D35" s="46">
        <f>Deutsch!D37</f>
        <v>292</v>
      </c>
      <c r="E35" s="34">
        <f>Deutsch!E37</f>
        <v>300</v>
      </c>
      <c r="F35" s="81">
        <f>Deutsch!F37</f>
        <v>329</v>
      </c>
      <c r="G35" s="82">
        <f>Deutsch!G37</f>
        <v>354</v>
      </c>
      <c r="H35" s="9"/>
    </row>
    <row r="36" spans="1:8" ht="20.25" x14ac:dyDescent="0.3">
      <c r="A36" s="58" t="s">
        <v>77</v>
      </c>
      <c r="B36" s="71">
        <f>Deutsch!B38</f>
        <v>34</v>
      </c>
      <c r="C36" s="46">
        <f>Deutsch!C38</f>
        <v>51</v>
      </c>
      <c r="D36" s="88">
        <f>Deutsch!D38</f>
        <v>219</v>
      </c>
      <c r="E36" s="35">
        <f>Deutsch!E38</f>
        <v>226</v>
      </c>
      <c r="F36" s="81">
        <f>Deutsch!F38</f>
        <v>253</v>
      </c>
      <c r="G36" s="82">
        <f>Deutsch!G38</f>
        <v>277</v>
      </c>
      <c r="H36" s="9"/>
    </row>
    <row r="37" spans="1:8" ht="39.950000000000003" customHeight="1" thickBot="1" x14ac:dyDescent="0.35">
      <c r="A37" s="58" t="s">
        <v>76</v>
      </c>
      <c r="B37" s="75">
        <f>Deutsch!B39</f>
        <v>3</v>
      </c>
      <c r="C37" s="48">
        <f>Deutsch!C39</f>
        <v>3</v>
      </c>
      <c r="D37" s="89">
        <f>Deutsch!D39</f>
        <v>73</v>
      </c>
      <c r="E37" s="36">
        <f>Deutsch!E39</f>
        <v>74</v>
      </c>
      <c r="F37" s="83">
        <f>Deutsch!F39</f>
        <v>76</v>
      </c>
      <c r="G37" s="84">
        <f>Deutsch!G39</f>
        <v>77</v>
      </c>
      <c r="H37" s="9"/>
    </row>
    <row r="38" spans="1:8" ht="18" x14ac:dyDescent="0.25">
      <c r="A38" s="7"/>
      <c r="B38" s="7"/>
      <c r="C38" s="7"/>
      <c r="D38" s="7"/>
      <c r="E38" s="7"/>
      <c r="F38" s="7"/>
      <c r="G38" s="7"/>
      <c r="H38" s="9"/>
    </row>
    <row r="39" spans="1:8" ht="18" x14ac:dyDescent="0.25">
      <c r="A39" s="7"/>
      <c r="B39" s="7"/>
      <c r="C39" s="7"/>
      <c r="D39" s="7"/>
      <c r="E39" s="7"/>
      <c r="F39" s="7"/>
      <c r="G39" s="7"/>
      <c r="H39" s="7"/>
    </row>
    <row r="40" spans="1:8" x14ac:dyDescent="0.2">
      <c r="A40" s="41"/>
      <c r="B40" s="41"/>
      <c r="C40" s="41"/>
      <c r="D40" s="41"/>
      <c r="E40" s="41"/>
      <c r="F40" s="41"/>
      <c r="G40" s="41"/>
      <c r="H40" s="41"/>
    </row>
    <row r="41" spans="1:8" x14ac:dyDescent="0.2">
      <c r="A41" s="8"/>
      <c r="B41" s="9"/>
      <c r="C41" s="9"/>
      <c r="D41" s="9"/>
      <c r="E41" s="9"/>
      <c r="F41" s="9"/>
      <c r="G41" s="9"/>
      <c r="H41" s="9"/>
    </row>
    <row r="42" spans="1:8" ht="20.25" x14ac:dyDescent="0.3">
      <c r="A42" s="55" t="s">
        <v>59</v>
      </c>
      <c r="B42" s="7"/>
      <c r="C42" s="7"/>
      <c r="D42" s="7"/>
      <c r="E42" s="7"/>
      <c r="F42" s="7"/>
      <c r="G42" s="7"/>
      <c r="H42" s="7"/>
    </row>
  </sheetData>
  <sheetProtection selectLockedCells="1"/>
  <mergeCells count="9">
    <mergeCell ref="B31:C31"/>
    <mergeCell ref="D31:E31"/>
    <mergeCell ref="F31:G31"/>
    <mergeCell ref="B13:C13"/>
    <mergeCell ref="D13:E13"/>
    <mergeCell ref="F13:G13"/>
    <mergeCell ref="A24:H24"/>
    <mergeCell ref="A25:H25"/>
    <mergeCell ref="A26:H26"/>
  </mergeCells>
  <pageMargins left="0.70866141732283472" right="0.70866141732283472" top="0.74803149606299213" bottom="0.74803149606299213" header="0.31496062992125984" footer="0.31496062992125984"/>
  <pageSetup paperSize="9" scale="49" orientation="landscape" r:id="rId1"/>
  <headerFooter>
    <oddHeader>&amp;L&amp;G&amp;C&amp;16Nr. 8 - Monitoring KAE-Covid-19 Missbrauchsbekämpfung</oddHeader>
    <oddFooter>&amp;L&amp;D&amp;R&amp;P/&amp;N</oddFooter>
  </headerFooter>
  <rowBreaks count="1" manualBreakCount="1">
    <brk id="39" max="7" man="1"/>
  </rowBreaks>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9EBF4E-7417-45CA-BD11-54A94E8FD4F2}">
  <sheetPr codeName="Feuil3"/>
  <dimension ref="A4:I41"/>
  <sheetViews>
    <sheetView tabSelected="1" view="pageBreakPreview" zoomScale="70" zoomScaleNormal="70" zoomScaleSheetLayoutView="70" workbookViewId="0">
      <selection activeCell="A9" sqref="A9"/>
    </sheetView>
  </sheetViews>
  <sheetFormatPr baseColWidth="10" defaultColWidth="10.625" defaultRowHeight="14.25" x14ac:dyDescent="0.2"/>
  <cols>
    <col min="1" max="1" width="45" customWidth="1"/>
    <col min="2" max="2" width="25.875" style="2" customWidth="1"/>
    <col min="3" max="3" width="25.875" style="2" bestFit="1" customWidth="1"/>
    <col min="4" max="5" width="25.375" style="2" bestFit="1" customWidth="1"/>
    <col min="6" max="7" width="26.875" style="2" bestFit="1" customWidth="1"/>
    <col min="8" max="8" width="26.75" style="2" customWidth="1"/>
    <col min="9" max="9" width="24.625" style="2" bestFit="1" customWidth="1"/>
    <col min="10" max="10" width="26.375" customWidth="1"/>
  </cols>
  <sheetData>
    <row r="4" spans="1:8" ht="15" x14ac:dyDescent="0.25">
      <c r="A4" s="1"/>
    </row>
    <row r="5" spans="1:8" ht="15" x14ac:dyDescent="0.25">
      <c r="A5" s="1"/>
    </row>
    <row r="9" spans="1:8" ht="15" x14ac:dyDescent="0.25">
      <c r="A9" s="10" t="s">
        <v>43</v>
      </c>
    </row>
    <row r="10" spans="1:8" ht="18" x14ac:dyDescent="0.25">
      <c r="A10" s="3"/>
    </row>
    <row r="11" spans="1:8" ht="20.25" x14ac:dyDescent="0.3">
      <c r="A11" s="4" t="s">
        <v>45</v>
      </c>
      <c r="B11" s="5">
        <f>Français!B11</f>
        <v>45356</v>
      </c>
    </row>
    <row r="12" spans="1:8" ht="15" thickBot="1" x14ac:dyDescent="0.25"/>
    <row r="13" spans="1:8" ht="41.25" thickBot="1" x14ac:dyDescent="0.35">
      <c r="A13" s="6"/>
      <c r="B13" s="99" t="s">
        <v>22</v>
      </c>
      <c r="C13" s="100"/>
      <c r="D13" s="101" t="s">
        <v>46</v>
      </c>
      <c r="E13" s="102"/>
      <c r="F13" s="99" t="s">
        <v>23</v>
      </c>
      <c r="G13" s="104"/>
      <c r="H13" s="39" t="s">
        <v>61</v>
      </c>
    </row>
    <row r="14" spans="1:8" ht="21" thickBot="1" x14ac:dyDescent="0.35">
      <c r="A14" s="13" t="s">
        <v>19</v>
      </c>
      <c r="B14" s="14" t="s">
        <v>83</v>
      </c>
      <c r="C14" s="14" t="s">
        <v>80</v>
      </c>
      <c r="D14" s="15" t="str">
        <f>B14</f>
        <v>Febbraio 2024</v>
      </c>
      <c r="E14" s="16" t="str">
        <f t="shared" ref="E14:H14" si="0">C14</f>
        <v>Gennaio 2024</v>
      </c>
      <c r="F14" s="14" t="str">
        <f t="shared" si="0"/>
        <v>Febbraio 2024</v>
      </c>
      <c r="G14" s="37" t="str">
        <f t="shared" si="0"/>
        <v>Gennaio 2024</v>
      </c>
      <c r="H14" s="40" t="str">
        <f t="shared" si="0"/>
        <v>Febbraio 2024</v>
      </c>
    </row>
    <row r="15" spans="1:8" ht="21" thickBot="1" x14ac:dyDescent="0.35">
      <c r="A15" s="17" t="s">
        <v>41</v>
      </c>
      <c r="B15" s="63">
        <f>Deutsch!B16</f>
        <v>1268</v>
      </c>
      <c r="C15" s="42">
        <f>Deutsch!C16</f>
        <v>1268</v>
      </c>
      <c r="D15" s="64">
        <f>Deutsch!D16</f>
        <v>976</v>
      </c>
      <c r="E15" s="43">
        <f>Deutsch!E16</f>
        <v>976</v>
      </c>
      <c r="F15" s="65">
        <f>Deutsch!F16</f>
        <v>2244</v>
      </c>
      <c r="G15" s="50">
        <f>Deutsch!G16</f>
        <v>2244</v>
      </c>
      <c r="H15" s="66">
        <f>Deutsch!H16</f>
        <v>0</v>
      </c>
    </row>
    <row r="16" spans="1:8" ht="20.25" x14ac:dyDescent="0.3">
      <c r="A16" s="23" t="s">
        <v>18</v>
      </c>
      <c r="B16" s="67">
        <f>Deutsch!B17</f>
        <v>1231</v>
      </c>
      <c r="C16" s="44">
        <f>Deutsch!C17</f>
        <v>1214</v>
      </c>
      <c r="D16" s="68">
        <f>Deutsch!D17</f>
        <v>684</v>
      </c>
      <c r="E16" s="45">
        <f>Deutsch!E17</f>
        <v>676</v>
      </c>
      <c r="F16" s="69">
        <f>Deutsch!F17</f>
        <v>1915</v>
      </c>
      <c r="G16" s="51">
        <f>Deutsch!G17</f>
        <v>1890</v>
      </c>
      <c r="H16" s="70">
        <f>Deutsch!H17</f>
        <v>25</v>
      </c>
    </row>
    <row r="17" spans="1:8" ht="39.75" customHeight="1" x14ac:dyDescent="0.3">
      <c r="A17" s="24" t="s">
        <v>70</v>
      </c>
      <c r="B17" s="71">
        <f>Deutsch!B18</f>
        <v>457</v>
      </c>
      <c r="C17" s="46">
        <f>Deutsch!C18</f>
        <v>457</v>
      </c>
      <c r="D17" s="72">
        <f>Deutsch!D18</f>
        <v>551</v>
      </c>
      <c r="E17" s="47">
        <f>Deutsch!E18</f>
        <v>551</v>
      </c>
      <c r="F17" s="73">
        <f>Deutsch!F18</f>
        <v>1008</v>
      </c>
      <c r="G17" s="52">
        <f>Deutsch!G18</f>
        <v>1008</v>
      </c>
      <c r="H17" s="74">
        <f>Deutsch!H18</f>
        <v>0</v>
      </c>
    </row>
    <row r="18" spans="1:8" ht="20.25" customHeight="1" x14ac:dyDescent="0.3">
      <c r="A18" s="24" t="s">
        <v>65</v>
      </c>
      <c r="B18" s="71">
        <f>Deutsch!B19</f>
        <v>774</v>
      </c>
      <c r="C18" s="46">
        <f>Deutsch!C19</f>
        <v>757</v>
      </c>
      <c r="D18" s="72">
        <f>Deutsch!D19</f>
        <v>133</v>
      </c>
      <c r="E18" s="47">
        <f>Deutsch!E19</f>
        <v>125</v>
      </c>
      <c r="F18" s="73">
        <f>Deutsch!F19</f>
        <v>907</v>
      </c>
      <c r="G18" s="52">
        <f>Deutsch!G19</f>
        <v>882</v>
      </c>
      <c r="H18" s="74">
        <f>Deutsch!H19</f>
        <v>25</v>
      </c>
    </row>
    <row r="19" spans="1:8" ht="40.5" x14ac:dyDescent="0.3">
      <c r="A19" s="60" t="s">
        <v>73</v>
      </c>
      <c r="B19" s="71">
        <f>Deutsch!B20</f>
        <v>199</v>
      </c>
      <c r="C19" s="46">
        <f>Deutsch!C20</f>
        <v>195</v>
      </c>
      <c r="D19" s="72">
        <f>Deutsch!D20</f>
        <v>18</v>
      </c>
      <c r="E19" s="47">
        <f>Deutsch!E20</f>
        <v>18</v>
      </c>
      <c r="F19" s="73">
        <f>Deutsch!F20</f>
        <v>217</v>
      </c>
      <c r="G19" s="52">
        <f>Deutsch!G20</f>
        <v>213</v>
      </c>
      <c r="H19" s="74">
        <f>Deutsch!H20</f>
        <v>4</v>
      </c>
    </row>
    <row r="20" spans="1:8" ht="20.25" x14ac:dyDescent="0.3">
      <c r="A20" s="60" t="s">
        <v>75</v>
      </c>
      <c r="B20" s="71">
        <f>Deutsch!B21</f>
        <v>495</v>
      </c>
      <c r="C20" s="46">
        <f>Deutsch!C21</f>
        <v>486</v>
      </c>
      <c r="D20" s="72">
        <f>Deutsch!D21</f>
        <v>99</v>
      </c>
      <c r="E20" s="47">
        <f>Deutsch!E21</f>
        <v>92</v>
      </c>
      <c r="F20" s="73">
        <f>Deutsch!F21</f>
        <v>594</v>
      </c>
      <c r="G20" s="52">
        <f>Deutsch!G21</f>
        <v>578</v>
      </c>
      <c r="H20" s="74">
        <f>Deutsch!H21</f>
        <v>16</v>
      </c>
    </row>
    <row r="21" spans="1:8" ht="24" thickBot="1" x14ac:dyDescent="0.35">
      <c r="A21" s="62" t="s">
        <v>74</v>
      </c>
      <c r="B21" s="75">
        <f>Deutsch!B22</f>
        <v>80</v>
      </c>
      <c r="C21" s="48">
        <f>Deutsch!C22</f>
        <v>76</v>
      </c>
      <c r="D21" s="76">
        <f>Deutsch!D22</f>
        <v>16</v>
      </c>
      <c r="E21" s="49">
        <f>Deutsch!E22</f>
        <v>15</v>
      </c>
      <c r="F21" s="77">
        <f>Deutsch!F22</f>
        <v>96</v>
      </c>
      <c r="G21" s="53">
        <f>Deutsch!G22</f>
        <v>91</v>
      </c>
      <c r="H21" s="78">
        <f>Deutsch!H22</f>
        <v>5</v>
      </c>
    </row>
    <row r="22" spans="1:8" ht="21" thickBot="1" x14ac:dyDescent="0.35">
      <c r="A22" s="30" t="s">
        <v>20</v>
      </c>
      <c r="B22" s="18">
        <f>Deutsch!B23</f>
        <v>116129626.19</v>
      </c>
      <c r="C22" s="19">
        <f>Deutsch!C23</f>
        <v>114648216.41</v>
      </c>
      <c r="D22" s="20">
        <f>Deutsch!D23</f>
        <v>15574029.251</v>
      </c>
      <c r="E22" s="21">
        <f>Deutsch!E23</f>
        <v>14495597.751</v>
      </c>
      <c r="F22" s="22">
        <f>Deutsch!F23</f>
        <v>131703655.441</v>
      </c>
      <c r="G22" s="38">
        <f>Deutsch!G23</f>
        <v>129143814.161</v>
      </c>
      <c r="H22" s="38">
        <f>Deutsch!H23</f>
        <v>2559841.2800000012</v>
      </c>
    </row>
    <row r="24" spans="1:8" ht="36.6" customHeight="1" x14ac:dyDescent="0.2">
      <c r="A24" s="103" t="s">
        <v>49</v>
      </c>
      <c r="B24" s="103"/>
      <c r="C24" s="103"/>
      <c r="D24" s="103"/>
      <c r="E24" s="103"/>
      <c r="F24" s="103"/>
      <c r="G24" s="103"/>
      <c r="H24" s="103"/>
    </row>
    <row r="25" spans="1:8" ht="17.25" customHeight="1" x14ac:dyDescent="0.2">
      <c r="A25" s="103" t="s">
        <v>42</v>
      </c>
      <c r="B25" s="103"/>
      <c r="C25" s="103"/>
      <c r="D25" s="103"/>
      <c r="E25" s="103"/>
      <c r="F25" s="103"/>
      <c r="G25" s="103"/>
      <c r="H25" s="103"/>
    </row>
    <row r="26" spans="1:8" ht="24" customHeight="1" x14ac:dyDescent="0.2">
      <c r="A26" s="103" t="s">
        <v>48</v>
      </c>
      <c r="B26" s="103"/>
      <c r="C26" s="103"/>
      <c r="D26" s="103"/>
      <c r="E26" s="103"/>
      <c r="F26" s="103"/>
      <c r="G26" s="103"/>
      <c r="H26" s="103"/>
    </row>
    <row r="28" spans="1:8" ht="20.25" x14ac:dyDescent="0.3">
      <c r="A28" s="4" t="s">
        <v>44</v>
      </c>
      <c r="H28" s="9"/>
    </row>
    <row r="29" spans="1:8" ht="15" thickBot="1" x14ac:dyDescent="0.25">
      <c r="H29" s="9"/>
    </row>
    <row r="30" spans="1:8" ht="23.25" customHeight="1" thickBot="1" x14ac:dyDescent="0.35">
      <c r="A30" s="6"/>
      <c r="B30" s="99" t="s">
        <v>21</v>
      </c>
      <c r="C30" s="100"/>
      <c r="D30" s="101" t="s">
        <v>47</v>
      </c>
      <c r="E30" s="102"/>
      <c r="F30" s="99" t="s">
        <v>23</v>
      </c>
      <c r="G30" s="102"/>
      <c r="H30" s="9"/>
    </row>
    <row r="31" spans="1:8" ht="21" thickBot="1" x14ac:dyDescent="0.35">
      <c r="A31" s="13" t="s">
        <v>19</v>
      </c>
      <c r="B31" s="27" t="str">
        <f xml:space="preserve"> B14</f>
        <v>Febbraio 2024</v>
      </c>
      <c r="C31" s="28" t="str">
        <f t="shared" ref="C31:G31" si="1" xml:space="preserve"> C14</f>
        <v>Gennaio 2024</v>
      </c>
      <c r="D31" s="28" t="str">
        <f t="shared" si="1"/>
        <v>Febbraio 2024</v>
      </c>
      <c r="E31" s="29" t="str">
        <f t="shared" si="1"/>
        <v>Gennaio 2024</v>
      </c>
      <c r="F31" s="31" t="str">
        <f t="shared" si="1"/>
        <v>Febbraio 2024</v>
      </c>
      <c r="G31" s="29" t="str">
        <f t="shared" si="1"/>
        <v>Gennaio 2024</v>
      </c>
      <c r="H31" s="9"/>
    </row>
    <row r="32" spans="1:8" ht="20.25" x14ac:dyDescent="0.3">
      <c r="A32" s="12" t="s">
        <v>41</v>
      </c>
      <c r="B32" s="85">
        <f xml:space="preserve"> Deutsch!B35</f>
        <v>1268</v>
      </c>
      <c r="C32" s="54">
        <f xml:space="preserve"> Deutsch!C35</f>
        <v>1268</v>
      </c>
      <c r="D32" s="86">
        <f xml:space="preserve"> Deutsch!D35</f>
        <v>976</v>
      </c>
      <c r="E32" s="32">
        <f xml:space="preserve"> Deutsch!E35</f>
        <v>976</v>
      </c>
      <c r="F32" s="79">
        <f xml:space="preserve"> Deutsch!F35</f>
        <v>2244</v>
      </c>
      <c r="G32" s="80">
        <f xml:space="preserve"> Deutsch!G35</f>
        <v>2244</v>
      </c>
      <c r="H32" s="9"/>
    </row>
    <row r="33" spans="1:9" ht="20.25" x14ac:dyDescent="0.3">
      <c r="A33" s="11" t="s">
        <v>62</v>
      </c>
      <c r="B33" s="71">
        <f xml:space="preserve"> Deutsch!B36</f>
        <v>1231</v>
      </c>
      <c r="C33" s="46">
        <f xml:space="preserve"> Deutsch!C36</f>
        <v>1214</v>
      </c>
      <c r="D33" s="87">
        <f xml:space="preserve"> Deutsch!D36</f>
        <v>684</v>
      </c>
      <c r="E33" s="33">
        <f xml:space="preserve"> Deutsch!E36</f>
        <v>676</v>
      </c>
      <c r="F33" s="81">
        <f xml:space="preserve"> Deutsch!F36</f>
        <v>1915</v>
      </c>
      <c r="G33" s="82">
        <f xml:space="preserve"> Deutsch!G36</f>
        <v>1890</v>
      </c>
      <c r="H33" s="9"/>
    </row>
    <row r="34" spans="1:9" ht="20.25" x14ac:dyDescent="0.3">
      <c r="A34" s="11" t="s">
        <v>63</v>
      </c>
      <c r="B34" s="71">
        <f xml:space="preserve"> Deutsch!B37</f>
        <v>37</v>
      </c>
      <c r="C34" s="46">
        <f xml:space="preserve"> Deutsch!C37</f>
        <v>54</v>
      </c>
      <c r="D34" s="46">
        <f xml:space="preserve"> Deutsch!D37</f>
        <v>292</v>
      </c>
      <c r="E34" s="34">
        <f xml:space="preserve"> Deutsch!E37</f>
        <v>300</v>
      </c>
      <c r="F34" s="81">
        <f xml:space="preserve"> Deutsch!F37</f>
        <v>329</v>
      </c>
      <c r="G34" s="82">
        <f xml:space="preserve"> Deutsch!G37</f>
        <v>354</v>
      </c>
      <c r="H34" s="9"/>
    </row>
    <row r="35" spans="1:9" ht="20.25" x14ac:dyDescent="0.3">
      <c r="A35" s="57" t="s">
        <v>71</v>
      </c>
      <c r="B35" s="71">
        <f xml:space="preserve"> Deutsch!B38</f>
        <v>34</v>
      </c>
      <c r="C35" s="46">
        <f xml:space="preserve"> Deutsch!C38</f>
        <v>51</v>
      </c>
      <c r="D35" s="88">
        <f xml:space="preserve"> Deutsch!D38</f>
        <v>219</v>
      </c>
      <c r="E35" s="35">
        <f xml:space="preserve"> Deutsch!E38</f>
        <v>226</v>
      </c>
      <c r="F35" s="81">
        <f xml:space="preserve"> Deutsch!F38</f>
        <v>253</v>
      </c>
      <c r="G35" s="82">
        <f xml:space="preserve"> Deutsch!G38</f>
        <v>277</v>
      </c>
      <c r="H35" s="9"/>
    </row>
    <row r="36" spans="1:9" ht="21" thickBot="1" x14ac:dyDescent="0.35">
      <c r="A36" s="57" t="s">
        <v>72</v>
      </c>
      <c r="B36" s="75">
        <f xml:space="preserve"> Deutsch!B39</f>
        <v>3</v>
      </c>
      <c r="C36" s="48">
        <f xml:space="preserve"> Deutsch!C39</f>
        <v>3</v>
      </c>
      <c r="D36" s="89">
        <f xml:space="preserve"> Deutsch!D39</f>
        <v>73</v>
      </c>
      <c r="E36" s="36">
        <f xml:space="preserve"> Deutsch!E39</f>
        <v>74</v>
      </c>
      <c r="F36" s="83">
        <f xml:space="preserve"> Deutsch!F39</f>
        <v>76</v>
      </c>
      <c r="G36" s="84">
        <f xml:space="preserve"> Deutsch!G39</f>
        <v>77</v>
      </c>
      <c r="H36" s="7"/>
    </row>
    <row r="37" spans="1:9" ht="18" x14ac:dyDescent="0.25">
      <c r="A37" s="7"/>
      <c r="B37" s="7"/>
      <c r="C37" s="7"/>
      <c r="D37" s="7"/>
      <c r="E37" s="7"/>
      <c r="F37" s="7"/>
      <c r="G37" s="7"/>
    </row>
    <row r="38" spans="1:9" s="8" customFormat="1" ht="18" x14ac:dyDescent="0.25">
      <c r="A38" s="7"/>
      <c r="B38" s="7"/>
      <c r="C38" s="7"/>
      <c r="D38" s="7"/>
      <c r="E38" s="7"/>
      <c r="F38" s="7"/>
      <c r="G38" s="7"/>
      <c r="H38" s="9"/>
      <c r="I38" s="9"/>
    </row>
    <row r="41" spans="1:9" ht="20.25" x14ac:dyDescent="0.3">
      <c r="A41" s="55" t="s">
        <v>64</v>
      </c>
    </row>
  </sheetData>
  <sheetProtection selectLockedCells="1"/>
  <mergeCells count="9">
    <mergeCell ref="B13:C13"/>
    <mergeCell ref="D13:E13"/>
    <mergeCell ref="F13:G13"/>
    <mergeCell ref="A24:H24"/>
    <mergeCell ref="B30:C30"/>
    <mergeCell ref="D30:E30"/>
    <mergeCell ref="F30:G30"/>
    <mergeCell ref="A25:H25"/>
    <mergeCell ref="A26:H26"/>
  </mergeCells>
  <pageMargins left="0.70866141732283472" right="0.70866141732283472" top="0.74803149606299213" bottom="0.74803149606299213" header="0.31496062992125984" footer="0.31496062992125984"/>
  <pageSetup paperSize="9" scale="49" orientation="landscape" r:id="rId1"/>
  <headerFooter>
    <oddHeader>&amp;L&amp;G&amp;C&amp;16Nr. 8 - Monitoring KAE-Covid-19 Missbrauchsbekämpfung</oddHeader>
    <oddFooter>&amp;L&amp;D&amp;R&amp;P/&amp;N</oddFooter>
  </headerFooter>
  <rowBreaks count="1" manualBreakCount="1">
    <brk id="38" max="7" man="1"/>
  </rowBreaks>
  <customProperties>
    <customPr name="EpmWorksheetKeyString_GUID" r:id="rId2"/>
  </customProperties>
  <drawing r:id="rId3"/>
  <legacyDrawingHF r:id="rId4"/>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3</vt:i4>
      </vt:variant>
    </vt:vector>
  </HeadingPairs>
  <TitlesOfParts>
    <vt:vector size="6" baseType="lpstr">
      <vt:lpstr>Deutsch</vt:lpstr>
      <vt:lpstr>Français</vt:lpstr>
      <vt:lpstr>Italiano</vt:lpstr>
      <vt:lpstr>Deutsch!Druckbereich</vt:lpstr>
      <vt:lpstr>Français!Druckbereich</vt:lpstr>
      <vt:lpstr>Italiano!Druckbereich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Arriagada Diego SECO</dc:creator>
  <cp:lastModifiedBy>Ogi Laura SECO</cp:lastModifiedBy>
  <cp:lastPrinted>2023-11-01T14:33:18Z</cp:lastPrinted>
  <dcterms:created xsi:type="dcterms:W3CDTF">2023-09-07T14:05:45Z</dcterms:created>
  <dcterms:modified xsi:type="dcterms:W3CDTF">2024-03-07T07:57:07Z</dcterms:modified>
</cp:coreProperties>
</file>